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15300" windowHeight="8730" firstSheet="23" activeTab="30"/>
  </bookViews>
  <sheets>
    <sheet name="สสช. รวม 41 ตาราง (4+29)" sheetId="1" r:id="rId1"/>
    <sheet name="ตาราง 1.1" sheetId="35" r:id="rId2"/>
    <sheet name="ตาราง 1.2" sheetId="4" r:id="rId3"/>
    <sheet name="ตาราง 1.3" sheetId="5" r:id="rId4"/>
    <sheet name="ตาราง 1.4" sheetId="6" r:id="rId5"/>
    <sheet name="ตาราง 1.4 (ต่อ)" sheetId="3" r:id="rId6"/>
    <sheet name="ตาราง 1.5" sheetId="7" r:id="rId7"/>
    <sheet name="ตาราง 1.6" sheetId="8" r:id="rId8"/>
    <sheet name="ตาราง 1.6 (ต่อ)" sheetId="9" r:id="rId9"/>
    <sheet name="ตาราง 1.7" sheetId="10" r:id="rId10"/>
    <sheet name="ตาราง 1.7 (ต่อ)" sheetId="11" r:id="rId11"/>
    <sheet name="ตาราง 1.8" sheetId="12" r:id="rId12"/>
    <sheet name="ตาราง 1.8 (ต่อ)" sheetId="13" r:id="rId13"/>
    <sheet name="ตาราง 1.9" sheetId="14" r:id="rId14"/>
    <sheet name="ตาราง 1.10" sheetId="15" r:id="rId15"/>
    <sheet name="ตาราง 1.11" sheetId="16" r:id="rId16"/>
    <sheet name="ตาราง 1.11 (ต่อ)" sheetId="17" r:id="rId17"/>
    <sheet name="ตาราง 1.12" sheetId="18" r:id="rId18"/>
    <sheet name="ตาราง 1.13" sheetId="19" r:id="rId19"/>
    <sheet name="ตาราง 1.14" sheetId="20" r:id="rId20"/>
    <sheet name="ตาราง 1.15" sheetId="21" r:id="rId21"/>
    <sheet name="ตาราง 1.16" sheetId="22" r:id="rId22"/>
    <sheet name="ตาราง 1.17" sheetId="23" state="hidden" r:id="rId23"/>
    <sheet name="1.17" sheetId="36" r:id="rId24"/>
    <sheet name="ตาราง 1.17 (ต่อ)" sheetId="24" r:id="rId25"/>
    <sheet name="ตาราง 1.18" sheetId="25" r:id="rId26"/>
    <sheet name="ตาราง 1.18 (ต่อ)" sheetId="26" r:id="rId27"/>
    <sheet name="ตาราง 1.19" sheetId="33" r:id="rId28"/>
    <sheet name="ตาราง 1.20" sheetId="27" r:id="rId29"/>
    <sheet name="ตาราง 1.21" sheetId="28" r:id="rId30"/>
    <sheet name="ตาราง 1.22 (1,2)" sheetId="32" r:id="rId31"/>
    <sheet name="ตาราง 1.23" sheetId="30" r:id="rId32"/>
  </sheets>
  <definedNames>
    <definedName name="OLE_LINK1" localSheetId="31">'ตาราง 1.23'!$E$9</definedName>
    <definedName name="OLE_LINK36" localSheetId="7">'ตาราง 1.6'!$A$1</definedName>
  </definedNames>
  <calcPr calcId="144525"/>
</workbook>
</file>

<file path=xl/calcChain.xml><?xml version="1.0" encoding="utf-8"?>
<calcChain xmlns="http://schemas.openxmlformats.org/spreadsheetml/2006/main">
  <c r="C10" i="32" l="1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30" i="30"/>
  <c r="B8" i="30"/>
  <c r="B33" i="30"/>
  <c r="B34" i="30"/>
  <c r="O13" i="32"/>
  <c r="O14" i="32"/>
  <c r="O16" i="32"/>
  <c r="O17" i="32"/>
  <c r="O18" i="32"/>
  <c r="O20" i="32"/>
  <c r="O22" i="32"/>
  <c r="O24" i="32"/>
  <c r="O25" i="32"/>
  <c r="O11" i="32"/>
  <c r="M13" i="32"/>
  <c r="M14" i="32"/>
  <c r="M16" i="32"/>
  <c r="M17" i="32"/>
  <c r="M18" i="32"/>
  <c r="M20" i="32"/>
  <c r="M22" i="32"/>
  <c r="M24" i="32"/>
  <c r="M25" i="32"/>
  <c r="M11" i="32"/>
  <c r="K13" i="32"/>
  <c r="K14" i="32"/>
  <c r="K16" i="32"/>
  <c r="K17" i="32"/>
  <c r="K18" i="32"/>
  <c r="K20" i="32"/>
  <c r="K22" i="32"/>
  <c r="K24" i="32"/>
  <c r="K25" i="32"/>
  <c r="K11" i="32"/>
  <c r="I13" i="32"/>
  <c r="I14" i="32"/>
  <c r="I16" i="32"/>
  <c r="I17" i="32"/>
  <c r="I18" i="32"/>
  <c r="I20" i="32"/>
  <c r="I22" i="32"/>
  <c r="I24" i="32"/>
  <c r="I25" i="32"/>
  <c r="I11" i="32"/>
  <c r="G13" i="32"/>
  <c r="G14" i="32"/>
  <c r="G16" i="32"/>
  <c r="G17" i="32"/>
  <c r="G18" i="32"/>
  <c r="G20" i="32"/>
  <c r="G22" i="32"/>
  <c r="G24" i="32"/>
  <c r="G25" i="32"/>
  <c r="G11" i="32"/>
  <c r="C32" i="28"/>
  <c r="D32" i="28"/>
  <c r="E32" i="28"/>
  <c r="F32" i="28"/>
  <c r="G32" i="28"/>
  <c r="C31" i="28"/>
  <c r="C29" i="28" s="1"/>
  <c r="D31" i="28"/>
  <c r="E31" i="28"/>
  <c r="F31" i="28"/>
  <c r="F29" i="28" s="1"/>
  <c r="G31" i="28"/>
  <c r="G29" i="28" s="1"/>
  <c r="B32" i="28"/>
  <c r="B31" i="28"/>
  <c r="C28" i="28"/>
  <c r="D28" i="28"/>
  <c r="E28" i="28"/>
  <c r="F28" i="28"/>
  <c r="G28" i="28"/>
  <c r="C27" i="28"/>
  <c r="C25" i="28" s="1"/>
  <c r="D27" i="28"/>
  <c r="E27" i="28"/>
  <c r="F27" i="28"/>
  <c r="F25" i="28" s="1"/>
  <c r="G27" i="28"/>
  <c r="G25" i="28" s="1"/>
  <c r="B28" i="28"/>
  <c r="B27" i="28"/>
  <c r="C24" i="28"/>
  <c r="D24" i="28"/>
  <c r="E24" i="28"/>
  <c r="F24" i="28"/>
  <c r="G24" i="28"/>
  <c r="C23" i="28"/>
  <c r="C22" i="28" s="1"/>
  <c r="D23" i="28"/>
  <c r="E23" i="28"/>
  <c r="F23" i="28"/>
  <c r="F22" i="28" s="1"/>
  <c r="G23" i="28"/>
  <c r="G22" i="28" s="1"/>
  <c r="B24" i="28"/>
  <c r="B23" i="28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3" i="27"/>
  <c r="G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3" i="27"/>
  <c r="E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3" i="27"/>
  <c r="C12" i="27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32" i="33"/>
  <c r="G33" i="33"/>
  <c r="G12" i="33"/>
  <c r="E13" i="33"/>
  <c r="E14" i="33"/>
  <c r="E15" i="33"/>
  <c r="E16" i="33"/>
  <c r="E17" i="33"/>
  <c r="E18" i="33"/>
  <c r="E19" i="33"/>
  <c r="E20" i="33"/>
  <c r="E21" i="33"/>
  <c r="E22" i="33"/>
  <c r="E23" i="33"/>
  <c r="E24" i="33"/>
  <c r="E25" i="33"/>
  <c r="E26" i="33"/>
  <c r="E27" i="33"/>
  <c r="E28" i="33"/>
  <c r="E29" i="33"/>
  <c r="E30" i="33"/>
  <c r="E31" i="33"/>
  <c r="E32" i="33"/>
  <c r="E33" i="33"/>
  <c r="E12" i="33"/>
  <c r="C15" i="33"/>
  <c r="C16" i="33"/>
  <c r="C17" i="33"/>
  <c r="C18" i="33"/>
  <c r="C19" i="33"/>
  <c r="C20" i="33"/>
  <c r="C21" i="33"/>
  <c r="C22" i="33"/>
  <c r="C23" i="33"/>
  <c r="C24" i="33"/>
  <c r="C25" i="33"/>
  <c r="C26" i="33"/>
  <c r="C27" i="33"/>
  <c r="C28" i="33"/>
  <c r="C29" i="33"/>
  <c r="C30" i="33"/>
  <c r="C31" i="33"/>
  <c r="C32" i="33"/>
  <c r="C33" i="33"/>
  <c r="C13" i="33"/>
  <c r="C14" i="33"/>
  <c r="C12" i="33"/>
  <c r="H15" i="22"/>
  <c r="H11" i="22"/>
  <c r="H11" i="21"/>
  <c r="H15" i="21"/>
  <c r="H21" i="20"/>
  <c r="H20" i="20"/>
  <c r="H19" i="20"/>
  <c r="H18" i="20"/>
  <c r="H17" i="20"/>
  <c r="H16" i="20"/>
  <c r="I15" i="15"/>
  <c r="I11" i="15"/>
  <c r="H15" i="7"/>
  <c r="H11" i="7"/>
  <c r="B35" i="30"/>
  <c r="B36" i="30"/>
  <c r="B37" i="30"/>
  <c r="B38" i="30"/>
  <c r="E11" i="33" l="1"/>
  <c r="C11" i="27"/>
  <c r="G11" i="27"/>
  <c r="E11" i="27"/>
  <c r="G11" i="33"/>
  <c r="C11" i="33"/>
  <c r="G10" i="32"/>
  <c r="O10" i="32"/>
  <c r="I10" i="32"/>
  <c r="K10" i="32"/>
  <c r="M10" i="32"/>
  <c r="E10" i="32"/>
  <c r="D22" i="28"/>
  <c r="D25" i="28"/>
  <c r="D29" i="28"/>
  <c r="B22" i="28"/>
  <c r="E22" i="28"/>
  <c r="B25" i="28"/>
  <c r="E25" i="28"/>
  <c r="B29" i="28"/>
  <c r="E29" i="28"/>
  <c r="B37" i="28"/>
  <c r="B39" i="27" l="1"/>
  <c r="B41" i="27"/>
  <c r="E49" i="27"/>
  <c r="D49" i="27"/>
  <c r="C49" i="27"/>
  <c r="B38" i="28"/>
  <c r="J52" i="32"/>
  <c r="J48" i="32"/>
  <c r="D48" i="32"/>
  <c r="L60" i="32"/>
  <c r="K60" i="32"/>
  <c r="J56" i="32"/>
  <c r="J60" i="32"/>
  <c r="B48" i="32" l="1"/>
  <c r="B39" i="7"/>
  <c r="C39" i="7"/>
  <c r="D39" i="7"/>
  <c r="E39" i="7"/>
  <c r="F39" i="7"/>
  <c r="H39" i="7"/>
  <c r="I39" i="7"/>
  <c r="K39" i="7"/>
  <c r="L39" i="7"/>
  <c r="M39" i="7"/>
  <c r="N39" i="7"/>
  <c r="O39" i="7"/>
  <c r="J36" i="7"/>
  <c r="J37" i="7"/>
  <c r="J38" i="7"/>
  <c r="J35" i="7"/>
  <c r="J39" i="7" l="1"/>
</calcChain>
</file>

<file path=xl/sharedStrings.xml><?xml version="1.0" encoding="utf-8"?>
<sst xmlns="http://schemas.openxmlformats.org/spreadsheetml/2006/main" count="1669" uniqueCount="546">
  <si>
    <t>สถานภาพแรงงาน</t>
  </si>
  <si>
    <t xml:space="preserve"> </t>
  </si>
  <si>
    <t>หน่วยพันคน  In thousands</t>
  </si>
  <si>
    <t>รวม</t>
  </si>
  <si>
    <t>Total</t>
  </si>
  <si>
    <t>ประชากรที่มีอายุ 15 ปี ขึ้นไป</t>
  </si>
  <si>
    <t>กำลังแรงงานรวม</t>
  </si>
  <si>
    <t>Total Labor Force</t>
  </si>
  <si>
    <t xml:space="preserve">   1. กำลังแรงงานปัจจุบัน</t>
  </si>
  <si>
    <t xml:space="preserve">   1. Current labor force</t>
  </si>
  <si>
    <t xml:space="preserve">     1.1 ผู้มีงานทำ</t>
  </si>
  <si>
    <t xml:space="preserve">     1.1 Employed</t>
  </si>
  <si>
    <t xml:space="preserve">          1) ทำงาน</t>
  </si>
  <si>
    <t xml:space="preserve">          1) At work</t>
  </si>
  <si>
    <t xml:space="preserve">          2) With job but not at work</t>
  </si>
  <si>
    <t xml:space="preserve">     1.2 ผู้ว่างงาน</t>
  </si>
  <si>
    <t xml:space="preserve">     1.2 Unemployed</t>
  </si>
  <si>
    <t xml:space="preserve">          1) หางานทำ</t>
  </si>
  <si>
    <t xml:space="preserve">          1) Looking for work</t>
  </si>
  <si>
    <t xml:space="preserve">          2) Not looking/available for work</t>
  </si>
  <si>
    <t xml:space="preserve">   2. กำลังแรงงานที่รอฤดูกาล</t>
  </si>
  <si>
    <t xml:space="preserve">   2. Seasonally inactive labor force</t>
  </si>
  <si>
    <t xml:space="preserve">   1. ทำงานบ้าน</t>
  </si>
  <si>
    <t xml:space="preserve">   1. Household work</t>
  </si>
  <si>
    <t xml:space="preserve">   2. เรียนหนังสือ</t>
  </si>
  <si>
    <t xml:space="preserve">   2. Studies</t>
  </si>
  <si>
    <t xml:space="preserve">   3. ยังเด็ก ชรา/ไม่สามารถทำงานได้</t>
  </si>
  <si>
    <t xml:space="preserve">   3. Too young/old/incapable of work</t>
  </si>
  <si>
    <t xml:space="preserve">   4. อื่น ๆ</t>
  </si>
  <si>
    <t xml:space="preserve">   4. Others</t>
  </si>
  <si>
    <t>ช่วงอายุ</t>
  </si>
  <si>
    <t>ชาย</t>
  </si>
  <si>
    <t>หญิง</t>
  </si>
  <si>
    <t xml:space="preserve">15-17 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</si>
  <si>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</si>
  <si>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</si>
  <si>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</si>
  <si>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</si>
  <si>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</si>
  <si>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</si>
  <si>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</si>
  <si>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</si>
  <si>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</si>
  <si>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 ปีขึ้นไป</t>
  </si>
  <si>
    <t>2549
(2006)</t>
  </si>
  <si>
    <t>2550
(2007)</t>
  </si>
  <si>
    <t>2551
(2008)</t>
  </si>
  <si>
    <t>2552
(2009)</t>
  </si>
  <si>
    <t>2553
(2010)</t>
  </si>
  <si>
    <t>2554
(2011)</t>
  </si>
  <si>
    <t>(2009)</t>
  </si>
  <si>
    <t>(2010)</t>
  </si>
  <si>
    <t>AGE GROUP</t>
  </si>
  <si>
    <t xml:space="preserve">&gt;=60 </t>
  </si>
  <si>
    <t>ระดับการศึกษาที่สำเร็จ</t>
  </si>
  <si>
    <t>Level of Education Attainment</t>
  </si>
  <si>
    <t xml:space="preserve"> หน่วยพันคน  In thousands </t>
  </si>
  <si>
    <t xml:space="preserve"> Total </t>
  </si>
  <si>
    <t xml:space="preserve"> 1. ไม่มีการศึกษา</t>
  </si>
  <si>
    <t>1. No education</t>
  </si>
  <si>
    <t xml:space="preserve"> 2. ต่ำกว่าประถมศึกษา</t>
  </si>
  <si>
    <t>2. Less than Elementary</t>
  </si>
  <si>
    <t xml:space="preserve"> 3. ประถมศึกษา</t>
  </si>
  <si>
    <t>3. Elementary</t>
  </si>
  <si>
    <t xml:space="preserve"> 4. มัธยมศึกษาตอนต้น</t>
  </si>
  <si>
    <t>4. Lower Secondary</t>
  </si>
  <si>
    <t xml:space="preserve"> 5. มัธยมศึกษาตอนปลาย</t>
  </si>
  <si>
    <t>5. Upper Secondary</t>
  </si>
  <si>
    <t xml:space="preserve">         5.1 สายสามัญ</t>
  </si>
  <si>
    <t xml:space="preserve">        5.1 General/Academic</t>
  </si>
  <si>
    <t xml:space="preserve">         5.2 สายอาชีวศึกษา</t>
  </si>
  <si>
    <t xml:space="preserve">        5.2 Vocational</t>
  </si>
  <si>
    <t xml:space="preserve">         5.3 สายวิชาการศึกษา</t>
  </si>
  <si>
    <t xml:space="preserve">        5.3 Teacher Training</t>
  </si>
  <si>
    <t xml:space="preserve"> 6. อุดมศึกษา</t>
  </si>
  <si>
    <t xml:space="preserve">6. Higher Level </t>
  </si>
  <si>
    <t xml:space="preserve">         6.1 สายวิชาการ</t>
  </si>
  <si>
    <t xml:space="preserve">        6.1 Academic</t>
  </si>
  <si>
    <t xml:space="preserve">         6.2 สายวิชาชีพ</t>
  </si>
  <si>
    <t xml:space="preserve">        6.2 Higher Technical Education</t>
  </si>
  <si>
    <t xml:space="preserve">         6.3 สายวิชาการศึกษา</t>
  </si>
  <si>
    <t xml:space="preserve">        6.3 Teacher Training</t>
  </si>
  <si>
    <t xml:space="preserve"> 7. การศึกษาอื่น ๆ</t>
  </si>
  <si>
    <t>7. Others</t>
  </si>
  <si>
    <t xml:space="preserve"> 8. ไม่ทราบ</t>
  </si>
  <si>
    <t>8. Unknown</t>
  </si>
  <si>
    <t>15-17</t>
  </si>
  <si>
    <t>&gt; = 60</t>
  </si>
  <si>
    <t>15 - 17 ปี</t>
  </si>
  <si>
    <t>18 - 19 ปี</t>
  </si>
  <si>
    <t>20 - 24 ปี</t>
  </si>
  <si>
    <t>25 - 29 ปี</t>
  </si>
  <si>
    <t>30 - 34 ปี</t>
  </si>
  <si>
    <t>35 - 39 ปี</t>
  </si>
  <si>
    <t>40 - 44 ปี</t>
  </si>
  <si>
    <t>45 - 49 ปี</t>
  </si>
  <si>
    <t>50 - 54 ปี</t>
  </si>
  <si>
    <t>50 - 59 ปี</t>
  </si>
  <si>
    <t>2553 
(2010)</t>
  </si>
  <si>
    <t>ระยะเวลาที่หางานทำ</t>
  </si>
  <si>
    <t>Labor Force Status</t>
  </si>
  <si>
    <t>&lt; 1  Month</t>
  </si>
  <si>
    <t>1 – 2.9  เดือน</t>
  </si>
  <si>
    <t>1 – 2.9  Months</t>
  </si>
  <si>
    <t xml:space="preserve">3 – 5.9  เดือน </t>
  </si>
  <si>
    <t>3 – 5.9  Months</t>
  </si>
  <si>
    <t>6 – 8.9  เดือน</t>
  </si>
  <si>
    <t>6 – 8.9   Months</t>
  </si>
  <si>
    <t>9 – 11.9 เดือน</t>
  </si>
  <si>
    <t>9 – 11.9  Months</t>
  </si>
  <si>
    <t>&gt;=12  Months</t>
  </si>
  <si>
    <t>ไม่ทราบ</t>
  </si>
  <si>
    <t>Unknown</t>
  </si>
  <si>
    <t>&lt;  1  เดือน</t>
  </si>
  <si>
    <t>&gt;=12 เดือน</t>
  </si>
  <si>
    <t>ระดับการศึกษา</t>
  </si>
  <si>
    <t xml:space="preserve">ไม่มีการศึกษา  </t>
  </si>
  <si>
    <t xml:space="preserve">ต่ำกว่าประถมศึกษา </t>
  </si>
  <si>
    <t xml:space="preserve"> Less than Elementary</t>
  </si>
  <si>
    <t xml:space="preserve">ประถมศึกษา </t>
  </si>
  <si>
    <t xml:space="preserve"> Elementary</t>
  </si>
  <si>
    <t xml:space="preserve">มัธยมศึกษาตอนต้น  </t>
  </si>
  <si>
    <t xml:space="preserve"> Lower Secondary</t>
  </si>
  <si>
    <t xml:space="preserve">สายสามัญ </t>
  </si>
  <si>
    <t>General/ Academic</t>
  </si>
  <si>
    <t xml:space="preserve">สายอาชีวศึกษา  </t>
  </si>
  <si>
    <t xml:space="preserve"> Vocational</t>
  </si>
  <si>
    <t xml:space="preserve">สายวิชาการศึกษา  </t>
  </si>
  <si>
    <t>Teacher Training</t>
  </si>
  <si>
    <t xml:space="preserve">สายวิชาการ  </t>
  </si>
  <si>
    <t xml:space="preserve"> Academic</t>
  </si>
  <si>
    <t xml:space="preserve">สายวิชาชีพ  </t>
  </si>
  <si>
    <t xml:space="preserve"> Higher Technical Education</t>
  </si>
  <si>
    <t xml:space="preserve">  Teacher Training</t>
  </si>
  <si>
    <t xml:space="preserve">อื่นๆ  </t>
  </si>
  <si>
    <t xml:space="preserve">  Others</t>
  </si>
  <si>
    <t xml:space="preserve">ไม่ทราบ </t>
  </si>
  <si>
    <t xml:space="preserve">  Unknown </t>
  </si>
  <si>
    <t>AGE</t>
  </si>
  <si>
    <t>15 - 17</t>
  </si>
  <si>
    <t>18 - 19</t>
  </si>
  <si>
    <t>20 - 24</t>
  </si>
  <si>
    <t>อุตสาหกรรม</t>
  </si>
  <si>
    <t>อาชีพ</t>
  </si>
  <si>
    <t xml:space="preserve">รวม </t>
  </si>
  <si>
    <t xml:space="preserve">1. ผู้บัญญัติกฎหมาย และ ผู้จัดการ </t>
  </si>
  <si>
    <t xml:space="preserve">2. วิชาชีพด้านต่างๆ </t>
  </si>
  <si>
    <t xml:space="preserve">3. วิชาชีพด้านเทคนิค  </t>
  </si>
  <si>
    <t xml:space="preserve">4. เสมียน  </t>
  </si>
  <si>
    <t xml:space="preserve">5. พนักงานบริการ </t>
  </si>
  <si>
    <t xml:space="preserve">6. ด้านการเกษตรและประมง  </t>
  </si>
  <si>
    <t xml:space="preserve">7. ด้านความสามารถทางฝีมือ  </t>
  </si>
  <si>
    <t xml:space="preserve">8. ผู้ปฏิบัติงานโรงงานเครื่องจักร  </t>
  </si>
  <si>
    <t xml:space="preserve">9. อาชีพพื้นฐานต่างๆ  </t>
  </si>
  <si>
    <t>10. คนงานซึ่งมิได้จำแนกไว้ในหมวดอื่น</t>
  </si>
  <si>
    <t>สถานภาพการทำงาน</t>
  </si>
  <si>
    <t>Work Status</t>
  </si>
  <si>
    <t xml:space="preserve">  1. นายจ้าง</t>
  </si>
  <si>
    <t xml:space="preserve">  1. Employers</t>
  </si>
  <si>
    <t xml:space="preserve">  2. ลูกจ้างรัฐบาล</t>
  </si>
  <si>
    <t xml:space="preserve">  2. Government employees</t>
  </si>
  <si>
    <t xml:space="preserve">  3. ลูกจ้างเอกชน</t>
  </si>
  <si>
    <t xml:space="preserve">  3. Private employees</t>
  </si>
  <si>
    <t xml:space="preserve">  4. ทำงานส่วนตัว</t>
  </si>
  <si>
    <t xml:space="preserve">  4. Own-account workers</t>
  </si>
  <si>
    <t xml:space="preserve">  5. ทำงานให้ครอบครัวโดยไม่ได้รับค่าจ้าง</t>
  </si>
  <si>
    <t xml:space="preserve">  5. Unpaid family workers</t>
  </si>
  <si>
    <t xml:space="preserve">  6. การรวมกลุ่ม</t>
  </si>
  <si>
    <t xml:space="preserve">  6. Members of producers' cooperatives</t>
  </si>
  <si>
    <t>ร้อยละ  Percentage</t>
  </si>
  <si>
    <t xml:space="preserve"> 6. การรวมกลุ่ม</t>
  </si>
  <si>
    <t>ชั่วโมงการทำงาน</t>
  </si>
  <si>
    <t xml:space="preserve">  รวม</t>
  </si>
  <si>
    <t>มี</t>
  </si>
  <si>
    <t xml:space="preserve">                       Available</t>
  </si>
  <si>
    <t>ไม่มี</t>
  </si>
  <si>
    <t xml:space="preserve">                       Not available</t>
  </si>
  <si>
    <t>มีงานประจำแต่ไม่ได้ทำงาน</t>
  </si>
  <si>
    <t xml:space="preserve">                  With job not work</t>
  </si>
  <si>
    <t>1-9 ชั่วโมง</t>
  </si>
  <si>
    <t xml:space="preserve">                   1-9 hours</t>
  </si>
  <si>
    <t>10-19 ชั่วโมง</t>
  </si>
  <si>
    <t xml:space="preserve">                   10-19 hours</t>
  </si>
  <si>
    <t>20-29 ชั่วโมง</t>
  </si>
  <si>
    <t xml:space="preserve">                   20-29 hours</t>
  </si>
  <si>
    <t>30-34 ชั่วโมง</t>
  </si>
  <si>
    <t xml:space="preserve">                   30-34 hours</t>
  </si>
  <si>
    <t>35-39 ชั่วโมง</t>
  </si>
  <si>
    <t xml:space="preserve">                   35-39 hours</t>
  </si>
  <si>
    <t>25 - 29</t>
  </si>
  <si>
    <t>30 - 34</t>
  </si>
  <si>
    <t>35 - 39</t>
  </si>
  <si>
    <t>40 - 44</t>
  </si>
  <si>
    <t>45 - 49</t>
  </si>
  <si>
    <t>50 - 54</t>
  </si>
  <si>
    <t>55 - 59</t>
  </si>
  <si>
    <t>&gt;=60</t>
  </si>
  <si>
    <t>จำนวน</t>
  </si>
  <si>
    <t>ร้อยละ</t>
  </si>
  <si>
    <t>1. เกษตรกรรม การป่าไม้ และการประมง</t>
  </si>
  <si>
    <t>2. การทำเหมืองแร่ และเหมืองหิน</t>
  </si>
  <si>
    <t>3. การผลิต</t>
  </si>
  <si>
    <t>4. การไฟฟ้า ก๊าซ ไอน้ำและระบบปรับอากาศ</t>
  </si>
  <si>
    <t>5. การจัดหาน้ำ การจัดการและการบำบัดน้ำเสีย</t>
  </si>
  <si>
    <t>6. การก่อสร้าง</t>
  </si>
  <si>
    <t>7. การขายส่ง การขายปลีก การซ่อมแซมยานยนต์ฯ</t>
  </si>
  <si>
    <t>8. การขนส่ง และสถานที่เก็บสินค้า</t>
  </si>
  <si>
    <t>9. ที่พักแรมและบริการด้านอาหาร</t>
  </si>
  <si>
    <t>10. ข้อมูลข่าวสารและการสื่อสาร</t>
  </si>
  <si>
    <t>11. กิจกรรมทางการเงินและการประกันภัย</t>
  </si>
  <si>
    <t>12. กิจกรรมด้านอสังหาริมทรัพย์</t>
  </si>
  <si>
    <t>13. กิจกรรมทางวิชาชีพ วิทยาศาสตร์และเทคนิค</t>
  </si>
  <si>
    <t>14. กิจกรรมการบริหารและการบริการสนับสนุน</t>
  </si>
  <si>
    <t>15. การบริหารราชการและการป้องกันประเทศฯ</t>
  </si>
  <si>
    <t>16. การศึกษา</t>
  </si>
  <si>
    <t>17. งานด้านสุขภาพ และงานสังคมสงเคราะห์</t>
  </si>
  <si>
    <t>18. ศิลปะ ความบันเทิง และนันทนาการ</t>
  </si>
  <si>
    <t>19. กิจกรรมบริการด้านอื่นๆ</t>
  </si>
  <si>
    <t>20. การจ้างงานในครัวเรือนส่วนบุคคล</t>
  </si>
  <si>
    <t>21. กิจกรรมขององค์การระหว่างประเทศ</t>
  </si>
  <si>
    <t>22. ไม่ทราบ</t>
  </si>
  <si>
    <t>2552                   2009</t>
  </si>
  <si>
    <t>2553                   2010</t>
  </si>
  <si>
    <t>ผู้มีงานทำ</t>
  </si>
  <si>
    <t>กทม.</t>
  </si>
  <si>
    <t>กลาง</t>
  </si>
  <si>
    <t>เหนือ</t>
  </si>
  <si>
    <t>ใต้</t>
  </si>
  <si>
    <t>แรงงานนอกระบบ</t>
  </si>
  <si>
    <t>2552            2009</t>
  </si>
  <si>
    <t>2553            2010</t>
  </si>
  <si>
    <t>ตะวันออก
เฉียงเหนือ</t>
  </si>
  <si>
    <t>ผู้มีงานทำ (แรงงานนอกระบบ)</t>
  </si>
  <si>
    <t>1. ผู้บัญญัติกฎหมาย ข้าราชการ</t>
  </si>
  <si>
    <t xml:space="preserve">    ระดับอาวุโส และผู้จัดการ</t>
  </si>
  <si>
    <t>2. ผู้ประกอบวิชาชีพด้านต่าง ๆ</t>
  </si>
  <si>
    <t>4. เสมียน</t>
  </si>
  <si>
    <t>6. ผู้ปฏิบัติงานที่มีฝีมือในด้าน</t>
  </si>
  <si>
    <t xml:space="preserve">    การเกษตรและการประมง</t>
  </si>
  <si>
    <t>7. ผู้ปฏิบัติงานด้านความสามารถ</t>
  </si>
  <si>
    <t xml:space="preserve">    ทางฝีมือและธุรกิจการค้า ฯ</t>
  </si>
  <si>
    <t>8. ผู้ปฏิบัติการโรงงานและเครื่องจักร ฯ</t>
  </si>
  <si>
    <t>2552               2009</t>
  </si>
  <si>
    <t>2553               2010</t>
  </si>
  <si>
    <t>2552                  2009</t>
  </si>
  <si>
    <t>2553                  2010</t>
  </si>
  <si>
    <t xml:space="preserve">                    </t>
  </si>
  <si>
    <t>2555
(2012)</t>
  </si>
  <si>
    <t>(2012)</t>
  </si>
  <si>
    <t>(2011)</t>
  </si>
  <si>
    <r>
      <t xml:space="preserve">ตาราง 1.17 </t>
    </r>
    <r>
      <rPr>
        <sz val="16"/>
        <color theme="1"/>
        <rFont val="TH SarabunPSK"/>
        <family val="2"/>
      </rPr>
      <t>จำนวนผู้มีงานทำ จำแนกตามการมีเวลาเหลือพอและต้องการทำงานเพิ่มขึ้น ปี 2549 - 2555</t>
    </r>
  </si>
  <si>
    <r>
      <t xml:space="preserve">TABLE 1.17 </t>
    </r>
    <r>
      <rPr>
        <sz val="16"/>
        <color theme="1"/>
        <rFont val="TH SarabunPSK"/>
        <family val="2"/>
      </rPr>
      <t xml:space="preserve">EMPLOYED PERSONS BY AVAILABILITY FOR  ADDITIONAL  WORK , WHOLE KINGDOM: 2006 - 2012 </t>
    </r>
  </si>
  <si>
    <t>1/2555</t>
  </si>
  <si>
    <t>2/2555</t>
  </si>
  <si>
    <t>3/2555</t>
  </si>
  <si>
    <t>4/2555</t>
  </si>
  <si>
    <t>อุดมศึกษา</t>
  </si>
  <si>
    <t>Higher Level</t>
  </si>
  <si>
    <t>ประถม</t>
  </si>
  <si>
    <t>มัธยมศึกษา</t>
  </si>
  <si>
    <t>สายอาชีว-</t>
  </si>
  <si>
    <t>สายวิชา-</t>
  </si>
  <si>
    <t>สายวิชาการ</t>
  </si>
  <si>
    <t>สายวิชาชีพ</t>
  </si>
  <si>
    <t>อื่นๆ</t>
  </si>
  <si>
    <t>LABOR FORCE STATUS</t>
  </si>
  <si>
    <t>ศึกษา</t>
  </si>
  <si>
    <t>ตอนต้น</t>
  </si>
  <si>
    <t>การศึกษา</t>
  </si>
  <si>
    <t>Higher</t>
  </si>
  <si>
    <t>Lower</t>
  </si>
  <si>
    <t>Teacher</t>
  </si>
  <si>
    <t>Technical</t>
  </si>
  <si>
    <t>Elementary</t>
  </si>
  <si>
    <t xml:space="preserve"> Secondary</t>
  </si>
  <si>
    <t>Vocational</t>
  </si>
  <si>
    <t>Training</t>
  </si>
  <si>
    <t>Academic</t>
  </si>
  <si>
    <t>Education</t>
  </si>
  <si>
    <t>Others</t>
  </si>
  <si>
    <t xml:space="preserve"> ต่ำกว่า</t>
  </si>
  <si>
    <t>ประถมศึกษา</t>
  </si>
  <si>
    <t>Less than</t>
  </si>
  <si>
    <t xml:space="preserve">  None</t>
  </si>
  <si>
    <t>TOTAL</t>
  </si>
  <si>
    <t>2554                   2011</t>
  </si>
  <si>
    <t>2554            2011</t>
  </si>
  <si>
    <t>2554               2011</t>
  </si>
  <si>
    <t>2554                  2011</t>
  </si>
  <si>
    <t>ผู้มีงานทำ (แรงงานในระบบ)</t>
  </si>
  <si>
    <t>ยอดรวม</t>
  </si>
  <si>
    <t>5. พนักงานบริการและพนักงานในร้านค้าฯ</t>
  </si>
  <si>
    <t>3. ผู้ประกอบวิชาชีพด้านเทคนิคสาขาต่างๆ</t>
  </si>
  <si>
    <t>แรงงานในระบบ</t>
  </si>
  <si>
    <t>ผู้มีงานทำ(แรงงานในระบบ)</t>
  </si>
  <si>
    <t>ปี 55</t>
  </si>
  <si>
    <t>50</t>
  </si>
  <si>
    <t>51</t>
  </si>
  <si>
    <t>52</t>
  </si>
  <si>
    <t>53</t>
  </si>
  <si>
    <t>54</t>
  </si>
  <si>
    <t xml:space="preserve">                           Labor Force Status </t>
  </si>
  <si>
    <t>สถานภาพแรงงาน (ชาย)</t>
  </si>
  <si>
    <t>สถานภาพแรงงาน (หญิง)</t>
  </si>
  <si>
    <t>2556
(2013)</t>
  </si>
  <si>
    <t>(2013)</t>
  </si>
  <si>
    <t>2555                   2012</t>
  </si>
  <si>
    <t>2555            2012</t>
  </si>
  <si>
    <t>2555               2012</t>
  </si>
  <si>
    <t>2555                  2012</t>
  </si>
  <si>
    <t>หน่วยเป็นพัน : In Thousands</t>
  </si>
  <si>
    <t xml:space="preserve">          2) ไม่ทำงานแต่มีงานประจำ</t>
  </si>
  <si>
    <t xml:space="preserve">          2) ไม่หางานทำ/พร้อมที่จะทำงาน</t>
  </si>
  <si>
    <t xml:space="preserve">ผู้ไม่อยู่ในกำลังแรงงาน </t>
  </si>
  <si>
    <t>POPULATION 15 YEARS AND OVER</t>
  </si>
  <si>
    <t>Persons not in Labor Force</t>
  </si>
  <si>
    <t xml:space="preserve">Persons not in Labor Force </t>
  </si>
  <si>
    <t xml:space="preserve"> No education</t>
  </si>
  <si>
    <t xml:space="preserve">   35-39 hours</t>
  </si>
  <si>
    <t xml:space="preserve"> Available</t>
  </si>
  <si>
    <t>Available</t>
  </si>
  <si>
    <t xml:space="preserve">หน่วยเป็นพัน : In Thousands </t>
  </si>
  <si>
    <t xml:space="preserve">   Labor Force Status (Male)</t>
  </si>
  <si>
    <t xml:space="preserve">                               Labor Force Status  (Female)</t>
  </si>
  <si>
    <t>Male</t>
  </si>
  <si>
    <t>Female</t>
  </si>
  <si>
    <t>INDUSTRY</t>
  </si>
  <si>
    <t>EMPlOYED</t>
  </si>
  <si>
    <t>Bangkok</t>
  </si>
  <si>
    <t>ภาค ( Region)</t>
  </si>
  <si>
    <t>Sourthern</t>
  </si>
  <si>
    <t>รวม (Total)</t>
  </si>
  <si>
    <t>ชาย (Male)</t>
  </si>
  <si>
    <t>หญิง (Female)</t>
  </si>
  <si>
    <t>หญิง (Femal)</t>
  </si>
  <si>
    <t>หน่วย : พันคน  Unit : In Thousands</t>
  </si>
  <si>
    <t>PERCENTAGE</t>
  </si>
  <si>
    <t>PERCEN</t>
  </si>
  <si>
    <t>TAGE</t>
  </si>
  <si>
    <t>NUMBER</t>
  </si>
  <si>
    <t>EMPLOYED  (INFORMAL)</t>
  </si>
  <si>
    <t>EMPLOYED  (FORMAL)</t>
  </si>
  <si>
    <t>Industry</t>
  </si>
  <si>
    <t xml:space="preserve">มัธยมศึกษาตอนปลาย        </t>
  </si>
  <si>
    <t>Upper Secondary Level</t>
  </si>
  <si>
    <t xml:space="preserve">        หน่วยเป็นพัน : In Thousands  </t>
  </si>
  <si>
    <t xml:space="preserve"> Central </t>
  </si>
  <si>
    <t>FORMAL EMPLOYMENT</t>
  </si>
  <si>
    <t>INFORMAL EMPLOYMENT</t>
  </si>
  <si>
    <t>Informal employment</t>
  </si>
  <si>
    <t>Formal employment</t>
  </si>
  <si>
    <t>10. คนงานซี่งมิได้จำแนกไว้ในหมวดอื่น</t>
  </si>
  <si>
    <t>ค่าจ้างและเงินเดือน (Salary)</t>
  </si>
  <si>
    <t>Employed (Formal employment)</t>
  </si>
  <si>
    <t>Employed (Informal employment)</t>
  </si>
  <si>
    <t>TABLE 1.19 NUMBER AND PERCENTAGE OF FORMAL EMPLOYMENT</t>
  </si>
  <si>
    <t>TABLE 1.20 NUMBER AND PERCENTAGE OF  INFORMAL EMPLOYMENT</t>
  </si>
  <si>
    <t xml:space="preserve">ตาราง 1.21 จำนวนและร้อยละของแรงงานในระบบและแรงงานนอกระบบ </t>
  </si>
  <si>
    <t>TABLE 1.21 NUMBER AND PERCENTAGE OF FORMAL AND INFORMAL EMPLOYMENT</t>
  </si>
  <si>
    <t>TABLE 1.23 WAGE AND AVERAGE SALARY OF FOMAL AND INFORMAL EMPLOYMENT,</t>
  </si>
  <si>
    <t>1.Legislators &amp; Managers</t>
  </si>
  <si>
    <t>2.Professionals</t>
  </si>
  <si>
    <t xml:space="preserve">3.Technicians </t>
  </si>
  <si>
    <t>4.Clerks</t>
  </si>
  <si>
    <t>5.Service Workers</t>
  </si>
  <si>
    <t>6.Agricultural &amp; Fishery</t>
  </si>
  <si>
    <t>7.Craft &amp; related trades</t>
  </si>
  <si>
    <t>8.Plant &amp; Machine operators</t>
  </si>
  <si>
    <t>9.Elementary occupations</t>
  </si>
  <si>
    <t>10.Not classifiable</t>
  </si>
  <si>
    <t>1.Agriculture, forestry &amp; fishing</t>
  </si>
  <si>
    <t>2.Mining and quarrying</t>
  </si>
  <si>
    <t>3.Manufacturing</t>
  </si>
  <si>
    <t>4.Electricity,gas,steam supply</t>
  </si>
  <si>
    <t>5.Water supply</t>
  </si>
  <si>
    <t>6.Construction</t>
  </si>
  <si>
    <t>7.Wholesale and retail trade</t>
  </si>
  <si>
    <t>8.Transportation storage</t>
  </si>
  <si>
    <t>9.Accommodation and food service</t>
  </si>
  <si>
    <t>11.Financial &amp; insurance activities</t>
  </si>
  <si>
    <t>12.Real estate activities</t>
  </si>
  <si>
    <t>13.Professional,scientific and technical</t>
  </si>
  <si>
    <t>14.Administrative and support services</t>
  </si>
  <si>
    <t>15.Public administration and defence</t>
  </si>
  <si>
    <t>16.Education</t>
  </si>
  <si>
    <t>17.Human health and social work</t>
  </si>
  <si>
    <t>18.Arts,entertainment</t>
  </si>
  <si>
    <t>19.Other service activities</t>
  </si>
  <si>
    <t>20.Activities of household as employers</t>
  </si>
  <si>
    <t>21.Activities of extraterritorial</t>
  </si>
  <si>
    <t>22.Unknown</t>
  </si>
  <si>
    <t>9. อาชีพขั้นพื้นฐานต่างๆ ในด้านการขายฯ</t>
  </si>
  <si>
    <t>1.Manager, senior officials</t>
  </si>
  <si>
    <t xml:space="preserve">   professionals</t>
  </si>
  <si>
    <t>6.Skills agricultural forest fishery</t>
  </si>
  <si>
    <t xml:space="preserve">   workers</t>
  </si>
  <si>
    <t>7.Craft &amp; associate professionals</t>
  </si>
  <si>
    <t xml:space="preserve">3.Technicians &amp; associate </t>
  </si>
  <si>
    <t>8.Plant &amp; machine controlors</t>
  </si>
  <si>
    <t xml:space="preserve">   &amp; assemblers</t>
  </si>
  <si>
    <t>10.Workers not classifiable</t>
  </si>
  <si>
    <t xml:space="preserve">    by occupation</t>
  </si>
  <si>
    <t>5.Service workers and sell goods</t>
  </si>
  <si>
    <t xml:space="preserve">   &amp; legislators</t>
  </si>
  <si>
    <r>
      <t>10.Information and communication</t>
    </r>
    <r>
      <rPr>
        <sz val="10"/>
        <color theme="1"/>
        <rFont val="Cordia New"/>
        <family val="2"/>
      </rPr>
      <t>0</t>
    </r>
  </si>
  <si>
    <t>2557
(2014)</t>
  </si>
  <si>
    <t>(2014)</t>
  </si>
  <si>
    <t>2556                   2013</t>
  </si>
  <si>
    <t>2556            2013</t>
  </si>
  <si>
    <t>2556                  2013</t>
  </si>
  <si>
    <t>2556               2013</t>
  </si>
  <si>
    <t>Level of educational</t>
  </si>
  <si>
    <t>Duration of seeking job</t>
  </si>
  <si>
    <t>Occupation</t>
  </si>
  <si>
    <t>Hours worked</t>
  </si>
  <si>
    <t>40-49 ชั่วโมง</t>
  </si>
  <si>
    <t xml:space="preserve"> มี</t>
  </si>
  <si>
    <t>50 ชั่วโมงขึ้นไป</t>
  </si>
  <si>
    <t>40-49 hours</t>
  </si>
  <si>
    <t>Not available</t>
  </si>
  <si>
    <t>50 hours and over</t>
  </si>
  <si>
    <t>With job not work</t>
  </si>
  <si>
    <t>30-34 hours</t>
  </si>
  <si>
    <t>20-29 hours</t>
  </si>
  <si>
    <t>10-19 hours</t>
  </si>
  <si>
    <t>1-9 hours</t>
  </si>
  <si>
    <t>2014</t>
  </si>
  <si>
    <t xml:space="preserve">อาชีพ </t>
  </si>
  <si>
    <t>ตารางข้อมูลที่ใช้ทำดัชนีชี้วัดภาวะแรงงาน ระหว่าง ปี 2552 – 2558</t>
  </si>
  <si>
    <t>ตาราง 1.1 จำนวนประชากรอายุ 15 ปีขึ้นไป จำแนกตามสถานภาพแรงงาน ปี 2552 - 2558 ทั่วราชอาณาจักร</t>
  </si>
  <si>
    <t>TABLE 1.1 NUMBER OF POPULATION 15 YEARS BY LABOR FORCE STATUS, WHOLE KINGDOM : 2009 – 2015</t>
  </si>
  <si>
    <t>2558
(2015)</t>
  </si>
  <si>
    <t>(2015)</t>
  </si>
  <si>
    <t>ตาราง 1.2 จำนวนประชากรอายุ 15 ปีขึ้นไป จำแนกตามสถานภาพแรงงาน เพศชาย ปี 2552 - 2558 ทั่วราชอาณาจักร</t>
  </si>
  <si>
    <t>TABLE 1.2 NUMBER OF POPULATION 15 YEARS BY LABOR FORCE STATUS (MALE) , WHOLE KINGDOM : 2009 – 2015</t>
  </si>
  <si>
    <t>ตาราง 1.3 จำนวนประชากรอายุ 15 ปีขึ้นไป จำแนกตามสถานภาพแรงงาน เพศหญิง ปี 2552 – 2558 ทั่วราชอาณาจักร</t>
  </si>
  <si>
    <t>TABLE 1.3  NUMBER OF POPULATION 15 YEARS BY LABOR FORCE STATUS (FEMALE), WHOLE KINGDOM : 2009 – 2015</t>
  </si>
  <si>
    <t>ตาราง 1.6 กำลังแรงงานรวม จำแนกตามช่วงอายุ และเพศ ปี 2552 - 2558 ทั่วราชอาณาจักร</t>
  </si>
  <si>
    <t>ตาราง 1.6 กำลังแรงงานรวม จำแนกตามช่วงอายุ และเพศ ปี 2552 - 2558 ทั่วราชอาณาจักร (ต่อ)</t>
  </si>
  <si>
    <t>ตาราง  1.7 จำนวนผู้มีงานทำ จำแนกตามช่วงอายุ และเพศ ปี 2552 - 2558 ทั่วราชอาณาจักร</t>
  </si>
  <si>
    <t xml:space="preserve">TABLE 1.7 EMPLOYED BY AGE GROUP AND SEX, WHOLE KINGDOM : 2009 – 2015 </t>
  </si>
  <si>
    <t>ตาราง  1.7 จำนวนผู้มีงานทำ จำแนกตามช่วงอายุ และเพศ ปี 2552 - 2558 ทั่วราชอาณาจักร (ต่อ)</t>
  </si>
  <si>
    <t xml:space="preserve">TABLE 1.7 EMPLOYED BY AGE GROUP AND SEX, WHOLE KINGDOM : 2009 – 2015 (Contd.) </t>
  </si>
  <si>
    <t>ตาราง  1.8 จำนวนผู้ว่างงาน จำแนกตามช่วงอายุ และเพศ ปี 2552 - 2558 ทั่วราชอาณาจักร</t>
  </si>
  <si>
    <t>TABLE 1.8 UNEMPLOYED BY AGE GROUP AND SEX, WHOLE KINGDOM  : 2009 – 2015</t>
  </si>
  <si>
    <t>ตาราง  1.8 จำนวนผู้ว่างงาน จำแนกตามช่วงอายุ และเพศ ปี 2552 - 2558 ทั่วราชอาณาจักร (ต่อ)</t>
  </si>
  <si>
    <t>TABLE 1.8 UNEMPLOYED BY AGE GROUP AND SEX, WHOLE KINGDOM : 2009 - 2015 (Contd.)</t>
  </si>
  <si>
    <t>ตาราง 1.9 จำนวนผู้ว่างงาน ที่หางานทำ จำแนกตามระยะเวลาที่หางานทำ ปี 2552 – 2558 ทั่วราชอาณาจักร</t>
  </si>
  <si>
    <t xml:space="preserve">TABLE 1.9 UNEMPLOYED PERSONS , SEEKING JOB BY DURATION OF SEEKING JOB, WHOLE KINGDOM : 2009 – 2015 </t>
  </si>
  <si>
    <t>ตาราง 1.10 จำนวนผู้ว่างงาน จำแนกตามระดับการศึกษา ปี 2552 – 2558 ทั่วราชอาณาจักร</t>
  </si>
  <si>
    <t xml:space="preserve">TABLE 1.10  UNEMPLOYED PERSONS BY LEVEL OF EDUCATIONAL ATTAINMENT , WHOLE KINGDOM  : 2009 – 2015 </t>
  </si>
  <si>
    <t>ตาราง 1.11 จำนวนผู้ว่างงาน จำแนกตามช่วงอายุ (ผู้ว่างงานที่มีอายุระหว่าง 15-24 ปี) ปี 2552 – 2558 ทั่วราชอาณาจักร</t>
  </si>
  <si>
    <t>TABLE 1.11 UNEMPLOYED BY AGE GROUP (AGE BETWEEN 15 - 24 YEARS), WHOLE KINGDOM  : 2009 – 2015</t>
  </si>
  <si>
    <t>ตาราง 1.11 จำนวนผู้ว่างงาน จำแนกตามช่วงอายุ (ผู้ว่างงานที่มีอายุระหว่าง 15-24 ปี) ปี 2552 – 2558 ทั่วราชอาณาจักร (ต่อ)</t>
  </si>
  <si>
    <t xml:space="preserve">TABLE 1.11 UNEMPLOYED BY AGE GROUP (AGE BETWEEN 15 - 24 YEARS) , WHOLE KINGDOM  : 2009 – 2015 (Contd.) </t>
  </si>
  <si>
    <t>ตาราง 1.12 จำนวนผู้มีงานทำ จำแนกตามอุตสาหกรรม ปี 2552 – 2558 ทั่วราชอาณาจักร</t>
  </si>
  <si>
    <t xml:space="preserve">TABLE 1.12 EMPLOYED PERSONS  BY INDUSTRY ,  WHOLE KINGDOM  : 2009 – 2015 </t>
  </si>
  <si>
    <t>ตาราง 1.13 จำนวนผู้มีงานทำ จำแนกตามอาชีพ ปี 2552 – 2558 ทั่วราชอาณาจักร</t>
  </si>
  <si>
    <t>TABLE 1.13 EMPLOYED PERSONS BY OCCUPATION , WHOLE KINGDOM : 2009 – 2015</t>
  </si>
  <si>
    <t>ตาราง 1.14 จำนวนและร้อยละของผู้มีงานทำ จำแนกตามสถานภาพการทำงาน ปี 2552 – 2558 ทั่วราชอาณาจักร</t>
  </si>
  <si>
    <t xml:space="preserve">TABLE 1.14 NUMBER AND PERCENTAGE OF EMPLOYED PERSONS BY WORK STATUS , WHOLE KINGDOM : 2009 – 2015 </t>
  </si>
  <si>
    <t>ตาราง 1.15 จำนวนผู้มีงานทำ จำแนกตามระดับการศึกษาที่สำเร็จ ปี 2552 – 2558 ทั่วราชอาณาจักร</t>
  </si>
  <si>
    <t xml:space="preserve">TABLE 1.15 EMPLOYED PERSONS BY LEVEL OF EDUCATIONAL ATTAINMENT , WHOLE KINGDOM : 2009 – 2015 </t>
  </si>
  <si>
    <t>ตาราง 1.16 จำนวนประชากร 15 ปีขึ้นไป จำแนกตามระดับการศึกษา ปี 2552 – 2558 ทั่วราชอาณาจักร</t>
  </si>
  <si>
    <t xml:space="preserve">TABLE 1.16 NUMBER OF POPULATION 15 YEARS  BY LEVEL OF EDUCATIONAL ATTAINMENT, WHOLE KINGDOM : 2009 – 2015 </t>
  </si>
  <si>
    <t>ตาราง 1.17 จำนวนผู้มีงานทำ จำแนกตามการมีเวลาเหลือพอและต้องการทำงานเพิ่มขึ้น ปี 2552 - 2558 ทั่วราชอาณาจักร</t>
  </si>
  <si>
    <t xml:space="preserve">TABLE 1.17 EMPLOYED PERSONS BY AVAILABILITY, FOR  ADDITIONAL  WORK , WHOLE KINGDOM : 2009 - 2015 </t>
  </si>
  <si>
    <t>ตาราง 1.17 จำนวนผู้มีงานทำ จำแนกตามการมีเวลาเหลือพอและต้องการทำงานเพิ่มขึ้น ปี 2552 – 2558 ทั่วราชอาณาจักร (ต่อ)</t>
  </si>
  <si>
    <t xml:space="preserve">TABLE 1.17 EMPLOYED PERSONS BY AVAILABILITY,  FOR  ADDITIONAL  WORK , WHOLE KINGDOM : 2009 – 2015 (Contd.) </t>
  </si>
  <si>
    <t>ตาราง 1.18 จำนวนประชากรที่มีอายุ 15 ปีขึ้นไป ที่ไม่อยู่ในกำลังแรงงาน จำแนกตามช่วงอายุ ปี 2552 – 2558 ทั่วราชอาณาจักร</t>
  </si>
  <si>
    <t>ตาราง 1.18 จำนวนประชากรที่มีอายุ 15 ปีขึ้นไป ที่ไม่อยู่ในกำลังแรงงาน จำแนกตามช่วงอายุ ปี 2552 – 2558 ทั่วราชอาณาจักร (ต่อ)</t>
  </si>
  <si>
    <t>ตาราง 1.19 จำนวนและร้อยละของแรงงานในระบบ จำแนกตามอุตสาหกรรม และเพศ ปี 2552 – 2558 ทั่วราชอาณาจักร</t>
  </si>
  <si>
    <t>2557                  2014</t>
  </si>
  <si>
    <t>ตาราง 1.20 จำนวนและร้อยละของแรงงานนอกระบบ จำแนกตามอุตสาหกรรม และเพศ ปี 2552 – 2558 ทั่วราชอาณาจักร</t>
  </si>
  <si>
    <t>2558 : 2015</t>
  </si>
  <si>
    <t>2557                   2014</t>
  </si>
  <si>
    <t>2557            2014</t>
  </si>
  <si>
    <t>2557               2014</t>
  </si>
  <si>
    <t xml:space="preserve">2558 </t>
  </si>
  <si>
    <t>ตาราง 1.23 ค่าจ้างหรือเงินเดือนเฉลี่ยของแรงงานในระบบและแรงงานนอกระบบ ปี 2552 – 2558 ทั่วราชอาณาจักร</t>
  </si>
  <si>
    <t>-</t>
  </si>
  <si>
    <t>ตาราง 1.4 จำนวนประชากรอายุ 15 ปีขึ้นไป จำแนกตามช่วงอายุ  ปี 2552 – 2558 ทั่วราชอาณาจักร</t>
  </si>
  <si>
    <t xml:space="preserve">ตาราง 1.4 จำนวนประชากรอายุ 15 ปีขึ้นไป จำแนกตามช่วงอายุ ปี 2552 – 2558 ทั่วราชอาณาจักร (ต่อ) </t>
  </si>
  <si>
    <t>ตาราง 1.5 ประชากรที่มีอายุ 15 ปีขึ้นไป จำแนกตามระดับการศึกษาที่สำเร็จ ปี 2552 – 2558 ทั่วราชอาณาจักร</t>
  </si>
  <si>
    <t>3.การผลิต</t>
  </si>
  <si>
    <t>5.การจัดหาน้ำ การจัดการและการบำบัดน้ำเสีย</t>
  </si>
  <si>
    <t>6.การก่อสร้าง</t>
  </si>
  <si>
    <t>8.การขนส่ง และสถานที่เก็บสินค้า</t>
  </si>
  <si>
    <t>10.ข้อมูลข่าวสารและการสื่อสาร</t>
  </si>
  <si>
    <t>11.กิจกรรมทางการเงินและการประกันภัย</t>
  </si>
  <si>
    <t>12.กิจกรรมด้านอสังหาริมทรัพย์</t>
  </si>
  <si>
    <t>14.กิจกรรมการบริหารและการบริการสนับสนุน</t>
  </si>
  <si>
    <t>16.การศึกษา</t>
  </si>
  <si>
    <t>17.งานด้านสุขภาพ และงานสังคมสงเคราะห์</t>
  </si>
  <si>
    <t>18.ศิลปะ ความบันเทิง และนันทนาการ</t>
  </si>
  <si>
    <t>20.การจ้างงานในครัวเรือนส่วนบุคคล</t>
  </si>
  <si>
    <t xml:space="preserve">21.กิจกรรมขององค์การระหว่างประเทศ </t>
  </si>
  <si>
    <t>22.ไม่ทราบ</t>
  </si>
  <si>
    <t>1. Agriculture, forestry &amp; fishing</t>
  </si>
  <si>
    <t>2. Mining and quarrying</t>
  </si>
  <si>
    <t>3. Manufacturing</t>
  </si>
  <si>
    <t>10.Information and communication</t>
  </si>
  <si>
    <t>13.Professional, scientific and technical</t>
  </si>
  <si>
    <t>18.Arts, entertainment</t>
  </si>
  <si>
    <t>4.การไฟฟ้า ก๊าซ ไอน้ำและระบบปรับอากาศ</t>
  </si>
  <si>
    <t>13.กิจกรรมทางวิชาชีพวิทยาศาสตร์และเทคนิค</t>
  </si>
  <si>
    <t>15.การบริหารราชการและการป้องกันประเทศฯ</t>
  </si>
  <si>
    <t>2.การทำเหมืองแร่  และเหมืองหิน</t>
  </si>
  <si>
    <t>7.การขายส่ง การขายปลีก การซ่อมแซมยานยนต์</t>
  </si>
  <si>
    <t>9.ที่พักแรมและบริการด้านอาหาร</t>
  </si>
  <si>
    <t>19.กิจกรรมบริการด้านอื่นๆ</t>
  </si>
  <si>
    <t>4. Electricity, gas, steam supply</t>
  </si>
  <si>
    <t>ที่มา : สำนักงานสถิติแห่งชาติ กระทรวงเทคโนโลยีสารสนเทศและการสื่อสาร</t>
  </si>
  <si>
    <t>Source : National Statistical Office, Ministry of Information and Communication Technology</t>
  </si>
  <si>
    <t>ที่มา :  สำนักงานสถิติแห่งชาติ กระทรวงเทคโนโลยีสารสนเทศและการสื่อสาร</t>
  </si>
  <si>
    <t>Source :  National Statistical Office, Ministry of Information and Communication Technology</t>
  </si>
  <si>
    <t>ที่มา :   สำนักงานสถิติแห่งชาติ กระทรวงเทคโนโลยีสารสนเทศและการสื่อสาร</t>
  </si>
  <si>
    <t>Source :  National Statistical Office, Ministry of Information and CommunicationTechnology</t>
  </si>
  <si>
    <t xml:space="preserve">ข้อมูลย้อนหลัง </t>
  </si>
  <si>
    <t>Restrospective data</t>
  </si>
  <si>
    <t xml:space="preserve"> ข้อมูลย้อนหลัง</t>
  </si>
  <si>
    <t>ข้อมูลย้อนหลัง</t>
  </si>
  <si>
    <t>Retrospective data</t>
  </si>
  <si>
    <t>ตาราง 1.22 จำนวนและร้อยละของแรงงานในระบบและแรงงานนอกระบบ จำแนกตามอาชีพและเพศ ปี 2552 - 2558 ทั่วราชอาณาจักร</t>
  </si>
  <si>
    <t>TABLE 1.22 NUMBER AND PERCENTAGE OF FORMAL AND INFORMAL EMPLOYMENT  BY OCCUPATION AND SEX, WHOLE KINGDOM : 2009 - 2015</t>
  </si>
  <si>
    <t>ตาราง 1.22 จำนวนและร้อยละของแรงงานในระบบและแรงงานนอกระบบ จำแนกตามอาชีพและเพศ ทั่วราชอาณาจักร ปี 2552 - 2558 (ต่อ)</t>
  </si>
  <si>
    <t xml:space="preserve">TABLE 1.22 NUMBER AND PERCENTAGE OF FORMAL AND INFORMAL EMPLOYMENT  </t>
  </si>
  <si>
    <r>
      <t xml:space="preserve">               </t>
    </r>
    <r>
      <rPr>
        <b/>
        <sz val="18"/>
        <color theme="1"/>
        <rFont val="TH SarabunPSK"/>
        <family val="2"/>
      </rPr>
      <t xml:space="preserve">BY OCCUPATION AND SEX, WHOLE KINGDOM : 2009 - 2015 (Contd.) </t>
    </r>
    <r>
      <rPr>
        <sz val="18"/>
        <color theme="1"/>
        <rFont val="TH SarabunPSK"/>
        <family val="2"/>
      </rPr>
      <t xml:space="preserve"> </t>
    </r>
  </si>
  <si>
    <t xml:space="preserve">TABLE 1.4 NUMBER OF POPULATION 15 YEARS   BY AGE GROUP, WHOLE KINGDOM : 2009 – 2015 </t>
  </si>
  <si>
    <t xml:space="preserve">TABLE 1.4 NUMBER OF POPULATION 15 YEARS   BY AGE GROUP, WHOLE KINGDOM : 2009 – 2015 (Contd.) </t>
  </si>
  <si>
    <t>TABLE 1.5 NUMBER OF POPULATION 15 YEARS AND OVER BY LEVEL OF EDUCATIONAL ATTAINMENT, WHOLE KINGDOM : 2009 – 2015</t>
  </si>
  <si>
    <t>1.เกษตรกรรม การป่าไม้  และการประมง</t>
  </si>
  <si>
    <t xml:space="preserve"> Northern</t>
  </si>
  <si>
    <t>Northeasthern</t>
  </si>
  <si>
    <t>1.Manager, senior officials &amp; legislators</t>
  </si>
  <si>
    <t>3.Technicians &amp; associate professionals</t>
  </si>
  <si>
    <t>6.Skills agricultural forest fishery  workers</t>
  </si>
  <si>
    <t>TABLE 1.6 TOTAL LABOR FORCE BY AGE GROUP AND SEX, WHOLE KINGDOM  : 2009 – 2015</t>
  </si>
  <si>
    <t xml:space="preserve">TABLE 1.6 TOTAL LABOR FORCE BY AGE GROUP AND SEX, WHOLE KINGDOM  : 2009 – 2015 (Contd.) </t>
  </si>
  <si>
    <t xml:space="preserve">TABLE 1.18   NUMBER OF POPULATION  15  YEARS PERSONS NOT IN  LABOR  FORCE  BY AGE GROUP,  WHOLE KINGDOM  : 2009 – 2015 </t>
  </si>
  <si>
    <t xml:space="preserve">TABLE 1.18   NUMBER OF POPULATION  15  YEARS PERSONS NOT IN  LABOR  FORCE  BY AGE GROUP, WHOLE KINGDOM  : 2009 – 2015 (Contd.) </t>
  </si>
  <si>
    <t xml:space="preserve">                 BY INDUSTRY AND SEX, WHOLE KINGDOM : 2009 - 2015</t>
  </si>
  <si>
    <t xml:space="preserve">                   BY INDUSTRY AND SEX, WHOLE KINGDOM : 2009 - 2015</t>
  </si>
  <si>
    <t xml:space="preserve">               จำแนกตามเพศเป็นรายภาค ปี 2552 – 2558 ทั่วราชอาณาจักร</t>
  </si>
  <si>
    <t xml:space="preserve">                BY SEX AND REGION, WHOLE KINGDOM : 2009 - 2015</t>
  </si>
  <si>
    <t xml:space="preserve">                  WHOLE KINGDOM : 2009 - 2015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</si>
</sst>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87" formatCode="#,##0.0"/>
    <numFmt numFmtId="188" formatCode="_-* #,##0_-;\-* #,##0_-;_-* &quot;-&quot;??_-;_-@_-"/>
    <numFmt numFmtId="189" formatCode="_-* #,##0.0_-;\-* #,##0.0_-;_-* &quot;-&quot;??_-;_-@_-"/>
    <numFmt numFmtId="190" formatCode="0.0"/>
    <numFmt numFmtId="191" formatCode="_-* #,##0.0_-;\-* #,##0.0_-;_-* &quot;-&quot;?_-;_-@_-"/>
  </numFmts>
  <fonts count="51" x14ac:knownFonts="1">
    <font>
      <sz val="11"/>
      <color theme="1"/>
      <name val="Tahoma"/>
      <family val="2"/>
      <charset val="222"/>
      <scheme val="minor"/>
    </font>
    <font>
      <sz val="12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1"/>
      <color theme="1"/>
      <name val="Tahoma"/>
      <family val="2"/>
      <charset val="222"/>
      <scheme val="minor"/>
    </font>
    <font>
      <b/>
      <sz val="12"/>
      <color theme="1"/>
      <name val="TH SarabunPSK"/>
      <family val="2"/>
    </font>
    <font>
      <sz val="14"/>
      <color theme="1"/>
      <name val="TH SarabunPSK"/>
      <family val="2"/>
    </font>
    <font>
      <sz val="14"/>
      <color theme="1"/>
      <name val="Tahoma"/>
      <family val="2"/>
      <charset val="222"/>
      <scheme val="minor"/>
    </font>
    <font>
      <sz val="12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2"/>
      <name val="TH SarabunPSK"/>
      <family val="2"/>
    </font>
    <font>
      <sz val="11"/>
      <color theme="1"/>
      <name val="TH SarabunPSK"/>
      <family val="2"/>
    </font>
    <font>
      <sz val="14"/>
      <name val="Cordia New"/>
      <family val="2"/>
    </font>
    <font>
      <sz val="14"/>
      <name val="TH SarabunPSK"/>
      <family val="2"/>
    </font>
    <font>
      <sz val="13"/>
      <color theme="1"/>
      <name val="TH SarabunPSK"/>
      <family val="2"/>
    </font>
    <font>
      <sz val="9"/>
      <color theme="1"/>
      <name val="Tahoma"/>
      <family val="2"/>
      <charset val="222"/>
      <scheme val="minor"/>
    </font>
    <font>
      <b/>
      <sz val="12"/>
      <name val="TH SarabunPSK"/>
      <family val="2"/>
    </font>
    <font>
      <b/>
      <sz val="13"/>
      <name val="TH SarabunPSK"/>
      <family val="2"/>
    </font>
    <font>
      <sz val="13"/>
      <name val="TH SarabunPSK"/>
      <family val="2"/>
    </font>
    <font>
      <b/>
      <sz val="11"/>
      <name val="TH SarabunPSK"/>
      <family val="2"/>
    </font>
    <font>
      <sz val="8"/>
      <color theme="1"/>
      <name val="Tahoma"/>
      <family val="2"/>
      <charset val="222"/>
      <scheme val="minor"/>
    </font>
    <font>
      <sz val="10"/>
      <name val="Arial"/>
      <family val="2"/>
    </font>
    <font>
      <sz val="12"/>
      <color rgb="FFFF0000"/>
      <name val="TH SarabunPSK"/>
      <family val="2"/>
    </font>
    <font>
      <sz val="14"/>
      <name val="Cordia New"/>
      <family val="2"/>
    </font>
    <font>
      <sz val="11"/>
      <name val="TH SarabunPSK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b/>
      <sz val="12"/>
      <color indexed="8"/>
      <name val="TH SarabunPSK"/>
      <family val="2"/>
    </font>
    <font>
      <b/>
      <sz val="11"/>
      <color indexed="8"/>
      <name val="Tahoma"/>
      <family val="2"/>
      <charset val="222"/>
    </font>
    <font>
      <sz val="12"/>
      <color indexed="8"/>
      <name val="TH SarabunPSK"/>
      <family val="2"/>
    </font>
    <font>
      <sz val="14"/>
      <name val="Cordia New"/>
      <family val="2"/>
    </font>
    <font>
      <b/>
      <sz val="11"/>
      <color theme="1"/>
      <name val="TH SarabunPSK"/>
      <family val="2"/>
    </font>
    <font>
      <b/>
      <sz val="10"/>
      <color theme="1"/>
      <name val="TH SarabunPSK"/>
      <family val="2"/>
    </font>
    <font>
      <sz val="10"/>
      <color theme="1"/>
      <name val="TH SarabunPSK"/>
      <family val="2"/>
    </font>
    <font>
      <sz val="10"/>
      <name val="TH SarabunPSK"/>
      <family val="2"/>
    </font>
    <font>
      <b/>
      <sz val="10"/>
      <name val="TH SarabunPSK"/>
      <family val="2"/>
    </font>
    <font>
      <b/>
      <sz val="7"/>
      <color theme="1"/>
      <name val="TH SarabunPSK"/>
      <family val="2"/>
    </font>
    <font>
      <b/>
      <sz val="12"/>
      <color theme="1"/>
      <name val="Tahoma"/>
      <family val="2"/>
      <charset val="222"/>
      <scheme val="minor"/>
    </font>
    <font>
      <b/>
      <sz val="8"/>
      <color theme="1"/>
      <name val="TH SarabunPSK"/>
      <family val="2"/>
    </font>
    <font>
      <sz val="10"/>
      <color theme="1"/>
      <name val="THSarabunPSK"/>
    </font>
    <font>
      <sz val="10"/>
      <color theme="1"/>
      <name val="Cordia New"/>
      <family val="2"/>
    </font>
    <font>
      <sz val="14"/>
      <name val="Cordia New"/>
      <family val="2"/>
    </font>
    <font>
      <sz val="10"/>
      <color rgb="FFFF0000"/>
      <name val="TH SarabunPSK"/>
      <family val="2"/>
    </font>
    <font>
      <sz val="14"/>
      <name val="Cordia New"/>
      <family val="2"/>
    </font>
    <font>
      <sz val="10"/>
      <name val="Arial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/>
      <right/>
      <top style="hair">
        <color indexed="64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97">
    <xf numFmtId="0" fontId="0" fillId="0" borderId="0"/>
    <xf numFmtId="43" fontId="10" fillId="0" borderId="0" applyFont="0" applyFill="0" applyBorder="0" applyAlignment="0" applyProtection="0"/>
    <xf numFmtId="0" fontId="13" fillId="0" borderId="0"/>
    <xf numFmtId="0" fontId="24" fillId="0" borderId="0"/>
    <xf numFmtId="0" fontId="26" fillId="0" borderId="0"/>
    <xf numFmtId="0" fontId="27" fillId="0" borderId="0"/>
    <xf numFmtId="0" fontId="28" fillId="0" borderId="0"/>
    <xf numFmtId="0" fontId="29" fillId="0" borderId="0"/>
    <xf numFmtId="0" fontId="30" fillId="0" borderId="0"/>
    <xf numFmtId="0" fontId="13" fillId="0" borderId="0"/>
    <xf numFmtId="0" fontId="34" fillId="0" borderId="0"/>
    <xf numFmtId="0" fontId="45" fillId="0" borderId="0"/>
    <xf numFmtId="0" fontId="47" fillId="0" borderId="0"/>
    <xf numFmtId="0" fontId="47" fillId="0" borderId="0"/>
    <xf numFmtId="0" fontId="48" fillId="0" borderId="0"/>
    <xf numFmtId="43" fontId="48" fillId="0" borderId="0" applyFont="0" applyFill="0" applyBorder="0" applyAlignment="0" applyProtection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22" fillId="0" borderId="0"/>
    <xf numFmtId="0" fontId="13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22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2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2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2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79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Border="1"/>
    <xf numFmtId="0" fontId="0" fillId="0" borderId="6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/>
    <xf numFmtId="0" fontId="1" fillId="0" borderId="16" xfId="0" applyFont="1" applyBorder="1"/>
    <xf numFmtId="0" fontId="1" fillId="0" borderId="17" xfId="0" applyFont="1" applyBorder="1"/>
    <xf numFmtId="4" fontId="1" fillId="0" borderId="17" xfId="0" applyNumberFormat="1" applyFont="1" applyBorder="1"/>
    <xf numFmtId="0" fontId="1" fillId="0" borderId="18" xfId="0" applyFont="1" applyBorder="1"/>
    <xf numFmtId="4" fontId="1" fillId="0" borderId="18" xfId="0" applyNumberFormat="1" applyFont="1" applyBorder="1"/>
    <xf numFmtId="0" fontId="1" fillId="0" borderId="19" xfId="0" applyFont="1" applyBorder="1"/>
    <xf numFmtId="0" fontId="0" fillId="0" borderId="20" xfId="0" applyBorder="1"/>
    <xf numFmtId="0" fontId="0" fillId="0" borderId="21" xfId="0" applyBorder="1"/>
    <xf numFmtId="0" fontId="1" fillId="0" borderId="22" xfId="0" applyFont="1" applyBorder="1"/>
    <xf numFmtId="0" fontId="0" fillId="0" borderId="23" xfId="0" applyBorder="1"/>
    <xf numFmtId="0" fontId="0" fillId="0" borderId="24" xfId="0" applyBorder="1"/>
    <xf numFmtId="0" fontId="1" fillId="0" borderId="25" xfId="0" applyFont="1" applyBorder="1"/>
    <xf numFmtId="0" fontId="0" fillId="0" borderId="26" xfId="0" applyBorder="1"/>
    <xf numFmtId="0" fontId="0" fillId="0" borderId="27" xfId="0" applyBorder="1"/>
    <xf numFmtId="0" fontId="6" fillId="0" borderId="0" xfId="0" applyFont="1"/>
    <xf numFmtId="0" fontId="1" fillId="0" borderId="10" xfId="0" applyFont="1" applyBorder="1"/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7" fillId="0" borderId="0" xfId="0" applyFont="1"/>
    <xf numFmtId="0" fontId="6" fillId="0" borderId="0" xfId="0" applyFont="1" applyBorder="1"/>
    <xf numFmtId="0" fontId="8" fillId="0" borderId="0" xfId="0" applyFont="1" applyBorder="1"/>
    <xf numFmtId="4" fontId="6" fillId="0" borderId="0" xfId="0" applyNumberFormat="1" applyFont="1" applyBorder="1"/>
    <xf numFmtId="0" fontId="4" fillId="0" borderId="0" xfId="0" applyFont="1"/>
    <xf numFmtId="0" fontId="6" fillId="0" borderId="0" xfId="0" applyFont="1" applyAlignment="1">
      <alignment horizontal="center"/>
    </xf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11" xfId="0" applyFont="1" applyBorder="1"/>
    <xf numFmtId="0" fontId="1" fillId="0" borderId="17" xfId="0" applyFont="1" applyBorder="1" applyAlignment="1">
      <alignment horizontal="left" vertical="top" wrapText="1"/>
    </xf>
    <xf numFmtId="0" fontId="0" fillId="0" borderId="12" xfId="0" applyBorder="1"/>
    <xf numFmtId="0" fontId="1" fillId="0" borderId="21" xfId="0" applyFont="1" applyBorder="1"/>
    <xf numFmtId="0" fontId="1" fillId="0" borderId="24" xfId="0" applyFont="1" applyBorder="1"/>
    <xf numFmtId="0" fontId="1" fillId="0" borderId="30" xfId="0" applyFont="1" applyBorder="1"/>
    <xf numFmtId="0" fontId="1" fillId="0" borderId="17" xfId="0" applyFont="1" applyBorder="1" applyAlignment="1">
      <alignment wrapText="1"/>
    </xf>
    <xf numFmtId="0" fontId="5" fillId="0" borderId="10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2" fontId="6" fillId="0" borderId="0" xfId="0" applyNumberFormat="1" applyFont="1"/>
    <xf numFmtId="2" fontId="1" fillId="0" borderId="0" xfId="0" applyNumberFormat="1" applyFont="1"/>
    <xf numFmtId="0" fontId="3" fillId="0" borderId="0" xfId="0" applyFont="1" applyAlignment="1"/>
    <xf numFmtId="43" fontId="1" fillId="0" borderId="0" xfId="1" applyFont="1"/>
    <xf numFmtId="0" fontId="1" fillId="0" borderId="20" xfId="0" applyFont="1" applyBorder="1"/>
    <xf numFmtId="0" fontId="1" fillId="0" borderId="23" xfId="0" applyFont="1" applyBorder="1"/>
    <xf numFmtId="0" fontId="1" fillId="0" borderId="26" xfId="0" applyFont="1" applyBorder="1"/>
    <xf numFmtId="0" fontId="1" fillId="0" borderId="1" xfId="0" applyFont="1" applyBorder="1" applyAlignment="1"/>
    <xf numFmtId="2" fontId="1" fillId="0" borderId="14" xfId="0" applyNumberFormat="1" applyFont="1" applyBorder="1"/>
    <xf numFmtId="2" fontId="1" fillId="0" borderId="15" xfId="0" applyNumberFormat="1" applyFont="1" applyBorder="1"/>
    <xf numFmtId="43" fontId="5" fillId="0" borderId="1" xfId="1" applyFont="1" applyBorder="1" applyAlignment="1">
      <alignment horizontal="right"/>
    </xf>
    <xf numFmtId="187" fontId="14" fillId="0" borderId="0" xfId="2" applyNumberFormat="1" applyFont="1" applyAlignment="1">
      <alignment vertical="center"/>
    </xf>
    <xf numFmtId="43" fontId="15" fillId="0" borderId="0" xfId="1" applyFont="1"/>
    <xf numFmtId="43" fontId="15" fillId="0" borderId="0" xfId="1" applyFont="1" applyAlignment="1">
      <alignment horizontal="right"/>
    </xf>
    <xf numFmtId="0" fontId="0" fillId="0" borderId="0" xfId="0"/>
    <xf numFmtId="187" fontId="14" fillId="0" borderId="0" xfId="2" applyNumberFormat="1" applyFont="1" applyAlignment="1">
      <alignment vertical="center"/>
    </xf>
    <xf numFmtId="43" fontId="12" fillId="0" borderId="0" xfId="1" applyFont="1"/>
    <xf numFmtId="3" fontId="14" fillId="0" borderId="0" xfId="2" applyNumberFormat="1" applyFont="1" applyAlignment="1">
      <alignment vertical="center"/>
    </xf>
    <xf numFmtId="0" fontId="0" fillId="0" borderId="0" xfId="0"/>
    <xf numFmtId="3" fontId="14" fillId="0" borderId="0" xfId="2" applyNumberFormat="1" applyFont="1" applyAlignment="1">
      <alignment vertical="center"/>
    </xf>
    <xf numFmtId="4" fontId="16" fillId="0" borderId="0" xfId="0" applyNumberFormat="1" applyFont="1"/>
    <xf numFmtId="43" fontId="16" fillId="0" borderId="0" xfId="1" applyFont="1"/>
    <xf numFmtId="0" fontId="0" fillId="0" borderId="1" xfId="0" applyBorder="1"/>
    <xf numFmtId="0" fontId="0" fillId="0" borderId="0" xfId="0" quotePrefix="1"/>
    <xf numFmtId="0" fontId="0" fillId="0" borderId="0" xfId="0"/>
    <xf numFmtId="187" fontId="19" fillId="0" borderId="3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187" fontId="11" fillId="0" borderId="0" xfId="2" quotePrefix="1" applyNumberFormat="1" applyFont="1" applyBorder="1" applyAlignment="1">
      <alignment horizontal="right" vertical="center"/>
    </xf>
    <xf numFmtId="187" fontId="17" fillId="0" borderId="0" xfId="2" applyNumberFormat="1" applyFont="1" applyBorder="1" applyAlignment="1">
      <alignment horizontal="center" vertical="center"/>
    </xf>
    <xf numFmtId="187" fontId="17" fillId="0" borderId="8" xfId="2" applyNumberFormat="1" applyFont="1" applyBorder="1" applyAlignment="1" applyProtection="1">
      <alignment horizontal="center" vertical="center"/>
    </xf>
    <xf numFmtId="187" fontId="17" fillId="0" borderId="0" xfId="2" applyNumberFormat="1" applyFont="1" applyAlignment="1">
      <alignment horizontal="center" vertical="center"/>
    </xf>
    <xf numFmtId="187" fontId="17" fillId="0" borderId="0" xfId="2" quotePrefix="1" applyNumberFormat="1" applyFont="1" applyBorder="1" applyAlignment="1" applyProtection="1">
      <alignment horizontal="right" vertical="center"/>
    </xf>
    <xf numFmtId="187" fontId="17" fillId="0" borderId="0" xfId="2" applyNumberFormat="1" applyFont="1" applyBorder="1" applyAlignment="1" applyProtection="1">
      <alignment horizontal="right" vertical="center"/>
    </xf>
    <xf numFmtId="187" fontId="17" fillId="0" borderId="0" xfId="2" applyNumberFormat="1" applyFont="1" applyAlignment="1" applyProtection="1">
      <alignment horizontal="right" vertical="center"/>
    </xf>
    <xf numFmtId="187" fontId="17" fillId="0" borderId="0" xfId="2" quotePrefix="1" applyNumberFormat="1" applyFont="1" applyAlignment="1" applyProtection="1">
      <alignment horizontal="right" vertical="center"/>
    </xf>
    <xf numFmtId="187" fontId="17" fillId="0" borderId="8" xfId="2" applyNumberFormat="1" applyFont="1" applyBorder="1" applyAlignment="1">
      <alignment horizontal="center" vertical="center"/>
    </xf>
    <xf numFmtId="187" fontId="11" fillId="0" borderId="0" xfId="2" applyNumberFormat="1" applyFont="1" applyBorder="1" applyAlignment="1" applyProtection="1">
      <alignment horizontal="center" vertical="center"/>
    </xf>
    <xf numFmtId="187" fontId="17" fillId="0" borderId="3" xfId="2" applyNumberFormat="1" applyFont="1" applyBorder="1" applyAlignment="1" applyProtection="1">
      <alignment horizontal="right" vertical="center"/>
    </xf>
    <xf numFmtId="187" fontId="11" fillId="0" borderId="3" xfId="2" applyNumberFormat="1" applyFont="1" applyBorder="1" applyAlignment="1" applyProtection="1">
      <alignment horizontal="center" vertical="center"/>
    </xf>
    <xf numFmtId="187" fontId="11" fillId="0" borderId="0" xfId="2" quotePrefix="1" applyNumberFormat="1" applyFont="1" applyBorder="1" applyAlignment="1">
      <alignment horizontal="right" vertical="center"/>
    </xf>
    <xf numFmtId="187" fontId="17" fillId="0" borderId="0" xfId="2" applyNumberFormat="1" applyFont="1" applyBorder="1" applyAlignment="1" applyProtection="1">
      <alignment horizontal="center" vertical="center"/>
    </xf>
    <xf numFmtId="187" fontId="17" fillId="0" borderId="8" xfId="2" applyNumberFormat="1" applyFont="1" applyBorder="1" applyAlignment="1" applyProtection="1">
      <alignment horizontal="right" vertical="center"/>
    </xf>
    <xf numFmtId="0" fontId="0" fillId="0" borderId="0" xfId="0"/>
    <xf numFmtId="187" fontId="18" fillId="0" borderId="0" xfId="2" applyNumberFormat="1" applyFont="1" applyAlignment="1" applyProtection="1">
      <alignment horizontal="center" vertical="center"/>
    </xf>
    <xf numFmtId="187" fontId="18" fillId="0" borderId="3" xfId="2" applyNumberFormat="1" applyFont="1" applyBorder="1" applyAlignment="1">
      <alignment horizontal="right" vertical="center"/>
    </xf>
    <xf numFmtId="187" fontId="18" fillId="0" borderId="0" xfId="2" applyNumberFormat="1" applyFont="1" applyBorder="1" applyAlignment="1">
      <alignment horizontal="right" vertical="center"/>
    </xf>
    <xf numFmtId="187" fontId="18" fillId="2" borderId="3" xfId="2" applyNumberFormat="1" applyFont="1" applyFill="1" applyBorder="1" applyAlignment="1">
      <alignment horizontal="right" vertical="center"/>
    </xf>
    <xf numFmtId="2" fontId="1" fillId="0" borderId="1" xfId="0" applyNumberFormat="1" applyFont="1" applyBorder="1" applyAlignment="1">
      <alignment horizontal="right"/>
    </xf>
    <xf numFmtId="43" fontId="1" fillId="0" borderId="1" xfId="1" applyFont="1" applyBorder="1" applyAlignment="1"/>
    <xf numFmtId="43" fontId="1" fillId="0" borderId="28" xfId="1" applyFont="1" applyBorder="1" applyAlignment="1">
      <alignment horizontal="center"/>
    </xf>
    <xf numFmtId="43" fontId="1" fillId="0" borderId="17" xfId="1" applyFont="1" applyBorder="1" applyAlignment="1">
      <alignment horizontal="center"/>
    </xf>
    <xf numFmtId="43" fontId="1" fillId="0" borderId="18" xfId="1" applyFont="1" applyBorder="1" applyAlignment="1">
      <alignment horizontal="center"/>
    </xf>
    <xf numFmtId="43" fontId="0" fillId="0" borderId="0" xfId="0" applyNumberFormat="1"/>
    <xf numFmtId="4" fontId="0" fillId="0" borderId="0" xfId="0" applyNumberFormat="1"/>
    <xf numFmtId="0" fontId="0" fillId="0" borderId="0" xfId="0" applyFill="1"/>
    <xf numFmtId="4" fontId="0" fillId="0" borderId="0" xfId="0" applyNumberFormat="1" applyFill="1"/>
    <xf numFmtId="4" fontId="6" fillId="0" borderId="0" xfId="0" applyNumberFormat="1" applyFont="1"/>
    <xf numFmtId="43" fontId="0" fillId="0" borderId="0" xfId="1" applyNumberFormat="1" applyFont="1"/>
    <xf numFmtId="43" fontId="22" fillId="0" borderId="0" xfId="1" applyNumberFormat="1" applyFont="1"/>
    <xf numFmtId="2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0" fillId="0" borderId="0" xfId="0" applyNumberFormat="1" applyAlignment="1"/>
    <xf numFmtId="0" fontId="12" fillId="0" borderId="0" xfId="0" applyFont="1"/>
    <xf numFmtId="190" fontId="1" fillId="0" borderId="1" xfId="0" applyNumberFormat="1" applyFont="1" applyBorder="1"/>
    <xf numFmtId="1" fontId="1" fillId="0" borderId="1" xfId="0" applyNumberFormat="1" applyFont="1" applyBorder="1"/>
    <xf numFmtId="1" fontId="0" fillId="0" borderId="0" xfId="0" applyNumberFormat="1"/>
    <xf numFmtId="189" fontId="1" fillId="0" borderId="17" xfId="1" applyNumberFormat="1" applyFont="1" applyBorder="1"/>
    <xf numFmtId="189" fontId="1" fillId="0" borderId="18" xfId="1" applyNumberFormat="1" applyFont="1" applyBorder="1"/>
    <xf numFmtId="0" fontId="5" fillId="0" borderId="28" xfId="0" applyFont="1" applyBorder="1" applyAlignment="1">
      <alignment horizontal="center"/>
    </xf>
    <xf numFmtId="187" fontId="1" fillId="0" borderId="16" xfId="0" applyNumberFormat="1" applyFont="1" applyBorder="1"/>
    <xf numFmtId="187" fontId="1" fillId="0" borderId="17" xfId="0" applyNumberFormat="1" applyFont="1" applyBorder="1"/>
    <xf numFmtId="187" fontId="1" fillId="0" borderId="18" xfId="0" applyNumberFormat="1" applyFont="1" applyBorder="1"/>
    <xf numFmtId="189" fontId="1" fillId="0" borderId="28" xfId="1" applyNumberFormat="1" applyFont="1" applyBorder="1"/>
    <xf numFmtId="190" fontId="5" fillId="3" borderId="16" xfId="0" applyNumberFormat="1" applyFont="1" applyFill="1" applyBorder="1" applyAlignment="1">
      <alignment horizontal="right" vertical="center"/>
    </xf>
    <xf numFmtId="187" fontId="9" fillId="0" borderId="1" xfId="0" applyNumberFormat="1" applyFont="1" applyBorder="1"/>
    <xf numFmtId="187" fontId="5" fillId="0" borderId="1" xfId="0" applyNumberFormat="1" applyFont="1" applyBorder="1"/>
    <xf numFmtId="187" fontId="5" fillId="0" borderId="1" xfId="0" applyNumberFormat="1" applyFont="1" applyBorder="1" applyAlignment="1">
      <alignment horizontal="right"/>
    </xf>
    <xf numFmtId="189" fontId="5" fillId="0" borderId="1" xfId="1" applyNumberFormat="1" applyFont="1" applyBorder="1" applyAlignment="1">
      <alignment horizontal="right"/>
    </xf>
    <xf numFmtId="190" fontId="5" fillId="0" borderId="1" xfId="0" applyNumberFormat="1" applyFont="1" applyBorder="1"/>
    <xf numFmtId="190" fontId="5" fillId="3" borderId="1" xfId="0" applyNumberFormat="1" applyFont="1" applyFill="1" applyBorder="1"/>
    <xf numFmtId="189" fontId="1" fillId="0" borderId="17" xfId="1" applyNumberFormat="1" applyFont="1" applyBorder="1" applyAlignment="1">
      <alignment horizontal="right"/>
    </xf>
    <xf numFmtId="189" fontId="1" fillId="0" borderId="18" xfId="1" applyNumberFormat="1" applyFont="1" applyBorder="1" applyAlignment="1">
      <alignment horizontal="right"/>
    </xf>
    <xf numFmtId="190" fontId="5" fillId="0" borderId="1" xfId="0" applyNumberFormat="1" applyFont="1" applyBorder="1" applyAlignment="1">
      <alignment horizontal="right"/>
    </xf>
    <xf numFmtId="189" fontId="1" fillId="0" borderId="28" xfId="1" applyNumberFormat="1" applyFont="1" applyBorder="1" applyAlignment="1">
      <alignment horizontal="right"/>
    </xf>
    <xf numFmtId="187" fontId="1" fillId="0" borderId="17" xfId="0" applyNumberFormat="1" applyFont="1" applyBorder="1" applyAlignment="1">
      <alignment horizontal="right"/>
    </xf>
    <xf numFmtId="187" fontId="1" fillId="0" borderId="18" xfId="0" applyNumberFormat="1" applyFont="1" applyBorder="1" applyAlignment="1">
      <alignment horizontal="right"/>
    </xf>
    <xf numFmtId="190" fontId="5" fillId="0" borderId="16" xfId="0" applyNumberFormat="1" applyFont="1" applyBorder="1" applyAlignment="1">
      <alignment horizontal="right"/>
    </xf>
    <xf numFmtId="190" fontId="1" fillId="0" borderId="17" xfId="0" applyNumberFormat="1" applyFont="1" applyBorder="1" applyAlignment="1">
      <alignment horizontal="right"/>
    </xf>
    <xf numFmtId="190" fontId="1" fillId="0" borderId="18" xfId="0" applyNumberFormat="1" applyFont="1" applyBorder="1" applyAlignment="1">
      <alignment horizontal="right"/>
    </xf>
    <xf numFmtId="187" fontId="1" fillId="0" borderId="28" xfId="0" applyNumberFormat="1" applyFont="1" applyBorder="1"/>
    <xf numFmtId="187" fontId="11" fillId="0" borderId="29" xfId="1" applyNumberFormat="1" applyFont="1" applyBorder="1"/>
    <xf numFmtId="187" fontId="11" fillId="0" borderId="36" xfId="1" applyNumberFormat="1" applyFont="1" applyBorder="1"/>
    <xf numFmtId="187" fontId="11" fillId="0" borderId="22" xfId="1" applyNumberFormat="1" applyFont="1" applyBorder="1"/>
    <xf numFmtId="187" fontId="11" fillId="0" borderId="32" xfId="1" applyNumberFormat="1" applyFont="1" applyBorder="1"/>
    <xf numFmtId="187" fontId="11" fillId="0" borderId="33" xfId="1" applyNumberFormat="1" applyFont="1" applyBorder="1"/>
    <xf numFmtId="187" fontId="11" fillId="0" borderId="34" xfId="1" applyNumberFormat="1" applyFont="1" applyBorder="1"/>
    <xf numFmtId="187" fontId="11" fillId="0" borderId="35" xfId="1" applyNumberFormat="1" applyFont="1" applyBorder="1"/>
    <xf numFmtId="189" fontId="1" fillId="0" borderId="17" xfId="0" applyNumberFormat="1" applyFont="1" applyBorder="1"/>
    <xf numFmtId="189" fontId="1" fillId="0" borderId="18" xfId="0" applyNumberFormat="1" applyFont="1" applyBorder="1"/>
    <xf numFmtId="189" fontId="5" fillId="0" borderId="1" xfId="1" applyNumberFormat="1" applyFont="1" applyBorder="1" applyAlignment="1">
      <alignment horizontal="center"/>
    </xf>
    <xf numFmtId="190" fontId="1" fillId="0" borderId="16" xfId="0" applyNumberFormat="1" applyFont="1" applyBorder="1"/>
    <xf numFmtId="190" fontId="1" fillId="0" borderId="17" xfId="0" applyNumberFormat="1" applyFont="1" applyBorder="1"/>
    <xf numFmtId="190" fontId="1" fillId="3" borderId="17" xfId="0" applyNumberFormat="1" applyFont="1" applyFill="1" applyBorder="1"/>
    <xf numFmtId="190" fontId="1" fillId="0" borderId="18" xfId="0" applyNumberFormat="1" applyFont="1" applyBorder="1"/>
    <xf numFmtId="190" fontId="1" fillId="3" borderId="18" xfId="0" applyNumberFormat="1" applyFont="1" applyFill="1" applyBorder="1"/>
    <xf numFmtId="0" fontId="1" fillId="0" borderId="0" xfId="0" applyFont="1" applyAlignment="1">
      <alignment horizontal="right"/>
    </xf>
    <xf numFmtId="2" fontId="1" fillId="0" borderId="16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190" fontId="1" fillId="0" borderId="16" xfId="0" applyNumberFormat="1" applyFont="1" applyBorder="1" applyAlignment="1">
      <alignment horizontal="right"/>
    </xf>
    <xf numFmtId="189" fontId="0" fillId="0" borderId="0" xfId="1" applyNumberFormat="1" applyFont="1"/>
    <xf numFmtId="0" fontId="1" fillId="0" borderId="0" xfId="0" quotePrefix="1" applyFont="1"/>
    <xf numFmtId="0" fontId="0" fillId="0" borderId="0" xfId="0"/>
    <xf numFmtId="187" fontId="1" fillId="0" borderId="17" xfId="1" applyNumberFormat="1" applyFont="1" applyBorder="1"/>
    <xf numFmtId="187" fontId="1" fillId="0" borderId="30" xfId="0" applyNumberFormat="1" applyFont="1" applyBorder="1"/>
    <xf numFmtId="187" fontId="1" fillId="0" borderId="30" xfId="1" applyNumberFormat="1" applyFont="1" applyBorder="1"/>
    <xf numFmtId="187" fontId="20" fillId="0" borderId="0" xfId="0" applyNumberFormat="1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quotePrefix="1" applyFont="1" applyBorder="1" applyAlignment="1" applyProtection="1">
      <alignment horizontal="left" vertical="center"/>
    </xf>
    <xf numFmtId="187" fontId="1" fillId="0" borderId="28" xfId="1" applyNumberFormat="1" applyFont="1" applyBorder="1"/>
    <xf numFmtId="187" fontId="20" fillId="0" borderId="0" xfId="2" applyNumberFormat="1" applyFont="1" applyBorder="1" applyAlignment="1" applyProtection="1">
      <alignment horizontal="center" vertical="center"/>
    </xf>
    <xf numFmtId="0" fontId="20" fillId="0" borderId="0" xfId="2" applyFont="1" applyBorder="1" applyAlignment="1" applyProtection="1">
      <alignment horizontal="left" vertical="center"/>
    </xf>
    <xf numFmtId="0" fontId="25" fillId="0" borderId="0" xfId="2" applyFont="1" applyBorder="1" applyAlignment="1" applyProtection="1">
      <alignment horizontal="left" vertical="center"/>
    </xf>
    <xf numFmtId="0" fontId="25" fillId="0" borderId="0" xfId="2" quotePrefix="1" applyFont="1" applyBorder="1" applyAlignment="1" applyProtection="1">
      <alignment horizontal="left" vertical="center"/>
    </xf>
    <xf numFmtId="0" fontId="25" fillId="0" borderId="0" xfId="2" applyFont="1" applyBorder="1" applyAlignment="1" applyProtection="1">
      <alignment horizontal="left" vertical="center"/>
    </xf>
    <xf numFmtId="187" fontId="1" fillId="0" borderId="22" xfId="0" applyNumberFormat="1" applyFont="1" applyBorder="1"/>
    <xf numFmtId="0" fontId="5" fillId="0" borderId="13" xfId="0" applyFont="1" applyBorder="1" applyAlignment="1">
      <alignment horizontal="center"/>
    </xf>
    <xf numFmtId="187" fontId="0" fillId="0" borderId="0" xfId="0" applyNumberFormat="1"/>
    <xf numFmtId="0" fontId="5" fillId="0" borderId="13" xfId="0" applyFont="1" applyFill="1" applyBorder="1" applyAlignment="1">
      <alignment horizontal="center"/>
    </xf>
    <xf numFmtId="0" fontId="5" fillId="0" borderId="15" xfId="0" quotePrefix="1" applyFont="1" applyFill="1" applyBorder="1" applyAlignment="1">
      <alignment horizontal="center"/>
    </xf>
    <xf numFmtId="187" fontId="17" fillId="0" borderId="0" xfId="2" quotePrefix="1" applyNumberFormat="1" applyFont="1" applyBorder="1" applyAlignment="1" applyProtection="1">
      <alignment horizontal="center" vertical="center"/>
    </xf>
    <xf numFmtId="187" fontId="17" fillId="0" borderId="0" xfId="2" applyNumberFormat="1" applyFont="1" applyBorder="1" applyAlignment="1" applyProtection="1">
      <alignment horizontal="center" vertical="center"/>
    </xf>
    <xf numFmtId="43" fontId="0" fillId="0" borderId="0" xfId="1" applyFont="1"/>
    <xf numFmtId="189" fontId="1" fillId="0" borderId="0" xfId="1" applyNumberFormat="1" applyFont="1"/>
    <xf numFmtId="189" fontId="1" fillId="0" borderId="0" xfId="1" applyNumberFormat="1" applyFont="1"/>
    <xf numFmtId="0" fontId="0" fillId="2" borderId="0" xfId="0" applyFill="1"/>
    <xf numFmtId="3" fontId="14" fillId="2" borderId="0" xfId="2" applyNumberFormat="1" applyFont="1" applyFill="1" applyAlignment="1">
      <alignment vertical="center"/>
    </xf>
    <xf numFmtId="190" fontId="1" fillId="0" borderId="0" xfId="0" applyNumberFormat="1" applyFont="1"/>
    <xf numFmtId="189" fontId="1" fillId="0" borderId="0" xfId="1" applyNumberFormat="1" applyFont="1"/>
    <xf numFmtId="189" fontId="1" fillId="0" borderId="0" xfId="1" applyNumberFormat="1" applyFont="1"/>
    <xf numFmtId="189" fontId="12" fillId="0" borderId="0" xfId="1" applyNumberFormat="1" applyFont="1"/>
    <xf numFmtId="189" fontId="1" fillId="0" borderId="0" xfId="1" applyNumberFormat="1" applyFont="1"/>
    <xf numFmtId="187" fontId="1" fillId="0" borderId="29" xfId="0" applyNumberFormat="1" applyFont="1" applyBorder="1"/>
    <xf numFmtId="189" fontId="1" fillId="0" borderId="0" xfId="1" applyNumberFormat="1" applyFont="1"/>
    <xf numFmtId="187" fontId="1" fillId="0" borderId="31" xfId="0" applyNumberFormat="1" applyFont="1" applyBorder="1"/>
    <xf numFmtId="187" fontId="5" fillId="0" borderId="10" xfId="0" applyNumberFormat="1" applyFont="1" applyBorder="1"/>
    <xf numFmtId="187" fontId="1" fillId="0" borderId="25" xfId="0" applyNumberFormat="1" applyFont="1" applyBorder="1"/>
    <xf numFmtId="0" fontId="0" fillId="0" borderId="0" xfId="0"/>
    <xf numFmtId="189" fontId="1" fillId="0" borderId="0" xfId="1" applyNumberFormat="1" applyFont="1"/>
    <xf numFmtId="187" fontId="5" fillId="3" borderId="1" xfId="0" applyNumberFormat="1" applyFont="1" applyFill="1" applyBorder="1"/>
    <xf numFmtId="187" fontId="1" fillId="3" borderId="28" xfId="0" applyNumberFormat="1" applyFont="1" applyFill="1" applyBorder="1"/>
    <xf numFmtId="189" fontId="12" fillId="0" borderId="0" xfId="1" applyNumberFormat="1" applyFont="1"/>
    <xf numFmtId="187" fontId="1" fillId="3" borderId="17" xfId="0" applyNumberFormat="1" applyFont="1" applyFill="1" applyBorder="1"/>
    <xf numFmtId="187" fontId="1" fillId="3" borderId="30" xfId="0" applyNumberFormat="1" applyFont="1" applyFill="1" applyBorder="1"/>
    <xf numFmtId="189" fontId="6" fillId="0" borderId="0" xfId="1" applyNumberFormat="1" applyFont="1"/>
    <xf numFmtId="189" fontId="6" fillId="0" borderId="0" xfId="1" applyNumberFormat="1" applyFont="1"/>
    <xf numFmtId="189" fontId="12" fillId="0" borderId="0" xfId="1" applyNumberFormat="1" applyFont="1"/>
    <xf numFmtId="189" fontId="6" fillId="0" borderId="0" xfId="1" applyNumberFormat="1" applyFont="1"/>
    <xf numFmtId="187" fontId="1" fillId="0" borderId="18" xfId="1" applyNumberFormat="1" applyFont="1" applyBorder="1"/>
    <xf numFmtId="189" fontId="6" fillId="0" borderId="0" xfId="1" applyNumberFormat="1" applyFont="1"/>
    <xf numFmtId="189" fontId="6" fillId="0" borderId="0" xfId="1" applyNumberFormat="1" applyFont="1"/>
    <xf numFmtId="187" fontId="1" fillId="0" borderId="0" xfId="0" applyNumberFormat="1" applyFont="1"/>
    <xf numFmtId="0" fontId="0" fillId="0" borderId="0" xfId="0"/>
    <xf numFmtId="189" fontId="6" fillId="0" borderId="0" xfId="1" applyNumberFormat="1" applyFont="1"/>
    <xf numFmtId="189" fontId="6" fillId="0" borderId="0" xfId="1" applyNumberFormat="1" applyFont="1"/>
    <xf numFmtId="189" fontId="6" fillId="0" borderId="0" xfId="1" applyNumberFormat="1" applyFont="1"/>
    <xf numFmtId="189" fontId="6" fillId="0" borderId="0" xfId="1" applyNumberFormat="1" applyFont="1"/>
    <xf numFmtId="189" fontId="6" fillId="0" borderId="0" xfId="1" applyNumberFormat="1" applyFont="1"/>
    <xf numFmtId="187" fontId="6" fillId="0" borderId="0" xfId="0" applyNumberFormat="1" applyFont="1"/>
    <xf numFmtId="0" fontId="0" fillId="0" borderId="4" xfId="0" applyBorder="1"/>
    <xf numFmtId="0" fontId="0" fillId="0" borderId="5" xfId="0" applyBorder="1"/>
    <xf numFmtId="189" fontId="0" fillId="0" borderId="5" xfId="1" applyNumberFormat="1" applyFont="1" applyBorder="1"/>
    <xf numFmtId="0" fontId="1" fillId="0" borderId="4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89" fontId="1" fillId="0" borderId="16" xfId="0" applyNumberFormat="1" applyFont="1" applyBorder="1"/>
    <xf numFmtId="189" fontId="11" fillId="0" borderId="16" xfId="1" applyNumberFormat="1" applyFont="1" applyBorder="1"/>
    <xf numFmtId="189" fontId="11" fillId="0" borderId="18" xfId="1" applyNumberFormat="1" applyFont="1" applyBorder="1"/>
    <xf numFmtId="189" fontId="6" fillId="0" borderId="0" xfId="1" applyNumberFormat="1" applyFont="1"/>
    <xf numFmtId="189" fontId="5" fillId="0" borderId="1" xfId="1" applyNumberFormat="1" applyFont="1" applyBorder="1"/>
    <xf numFmtId="189" fontId="6" fillId="0" borderId="0" xfId="1" applyNumberFormat="1" applyFont="1"/>
    <xf numFmtId="0" fontId="5" fillId="0" borderId="13" xfId="0" applyFont="1" applyBorder="1" applyAlignment="1">
      <alignment horizontal="center" wrapText="1"/>
    </xf>
    <xf numFmtId="189" fontId="6" fillId="0" borderId="0" xfId="1" applyNumberFormat="1" applyFont="1"/>
    <xf numFmtId="189" fontId="6" fillId="0" borderId="0" xfId="1" applyNumberFormat="1" applyFont="1"/>
    <xf numFmtId="189" fontId="6" fillId="0" borderId="0" xfId="1" applyNumberFormat="1" applyFont="1"/>
    <xf numFmtId="189" fontId="1" fillId="0" borderId="37" xfId="1" applyNumberFormat="1" applyFont="1" applyBorder="1"/>
    <xf numFmtId="189" fontId="1" fillId="0" borderId="23" xfId="1" applyNumberFormat="1" applyFont="1" applyBorder="1"/>
    <xf numFmtId="0" fontId="5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/>
    <xf numFmtId="187" fontId="5" fillId="0" borderId="16" xfId="0" applyNumberFormat="1" applyFont="1" applyBorder="1" applyAlignment="1">
      <alignment horizontal="right"/>
    </xf>
    <xf numFmtId="0" fontId="1" fillId="0" borderId="29" xfId="0" applyFont="1" applyBorder="1"/>
    <xf numFmtId="0" fontId="0" fillId="0" borderId="37" xfId="0" applyBorder="1"/>
    <xf numFmtId="0" fontId="0" fillId="0" borderId="38" xfId="0" applyBorder="1"/>
    <xf numFmtId="187" fontId="5" fillId="0" borderId="1" xfId="1" applyNumberFormat="1" applyFont="1" applyBorder="1" applyAlignment="1">
      <alignment horizontal="right"/>
    </xf>
    <xf numFmtId="0" fontId="0" fillId="0" borderId="0" xfId="0"/>
    <xf numFmtId="187" fontId="17" fillId="0" borderId="0" xfId="2" applyNumberFormat="1" applyFont="1" applyBorder="1" applyAlignment="1" applyProtection="1">
      <alignment horizontal="center" vertical="center"/>
    </xf>
    <xf numFmtId="189" fontId="5" fillId="0" borderId="1" xfId="0" applyNumberFormat="1" applyFont="1" applyBorder="1"/>
    <xf numFmtId="189" fontId="1" fillId="0" borderId="22" xfId="1" applyNumberFormat="1" applyFont="1" applyBorder="1"/>
    <xf numFmtId="189" fontId="12" fillId="0" borderId="0" xfId="1" applyNumberFormat="1" applyFont="1"/>
    <xf numFmtId="189" fontId="5" fillId="3" borderId="1" xfId="0" applyNumberFormat="1" applyFont="1" applyFill="1" applyBorder="1"/>
    <xf numFmtId="189" fontId="1" fillId="3" borderId="22" xfId="0" applyNumberFormat="1" applyFont="1" applyFill="1" applyBorder="1"/>
    <xf numFmtId="189" fontId="1" fillId="3" borderId="25" xfId="0" applyNumberFormat="1" applyFont="1" applyFill="1" applyBorder="1"/>
    <xf numFmtId="190" fontId="1" fillId="0" borderId="28" xfId="0" applyNumberFormat="1" applyFont="1" applyBorder="1"/>
    <xf numFmtId="190" fontId="1" fillId="0" borderId="0" xfId="0" applyNumberFormat="1" applyFont="1" applyBorder="1"/>
    <xf numFmtId="0" fontId="8" fillId="0" borderId="0" xfId="0" applyFont="1"/>
    <xf numFmtId="43" fontId="1" fillId="0" borderId="0" xfId="1" applyFont="1" applyAlignment="1">
      <alignment horizontal="center"/>
    </xf>
    <xf numFmtId="0" fontId="0" fillId="0" borderId="0" xfId="0"/>
    <xf numFmtId="189" fontId="12" fillId="0" borderId="0" xfId="1" applyNumberFormat="1" applyFont="1"/>
    <xf numFmtId="189" fontId="12" fillId="0" borderId="16" xfId="1" applyNumberFormat="1" applyFont="1" applyBorder="1"/>
    <xf numFmtId="189" fontId="12" fillId="0" borderId="17" xfId="1" applyNumberFormat="1" applyFont="1" applyBorder="1"/>
    <xf numFmtId="189" fontId="12" fillId="0" borderId="18" xfId="1" applyNumberFormat="1" applyFont="1" applyBorder="1"/>
    <xf numFmtId="187" fontId="1" fillId="0" borderId="0" xfId="0" applyNumberFormat="1" applyFont="1" applyBorder="1"/>
    <xf numFmtId="187" fontId="5" fillId="0" borderId="16" xfId="0" applyNumberFormat="1" applyFont="1" applyBorder="1"/>
    <xf numFmtId="187" fontId="5" fillId="0" borderId="28" xfId="0" applyNumberFormat="1" applyFont="1" applyBorder="1"/>
    <xf numFmtId="187" fontId="5" fillId="0" borderId="28" xfId="1" applyNumberFormat="1" applyFont="1" applyBorder="1" applyAlignment="1">
      <alignment horizontal="right"/>
    </xf>
    <xf numFmtId="187" fontId="1" fillId="0" borderId="19" xfId="0" applyNumberFormat="1" applyFont="1" applyBorder="1"/>
    <xf numFmtId="187" fontId="1" fillId="3" borderId="25" xfId="0" applyNumberFormat="1" applyFont="1" applyFill="1" applyBorder="1"/>
    <xf numFmtId="189" fontId="1" fillId="0" borderId="16" xfId="1" applyNumberFormat="1" applyFont="1" applyBorder="1"/>
    <xf numFmtId="187" fontId="5" fillId="0" borderId="0" xfId="0" applyNumberFormat="1" applyFont="1" applyBorder="1" applyAlignment="1">
      <alignment horizontal="right"/>
    </xf>
    <xf numFmtId="0" fontId="5" fillId="0" borderId="13" xfId="0" applyFont="1" applyBorder="1" applyAlignment="1">
      <alignment horizontal="center" wrapText="1"/>
    </xf>
    <xf numFmtId="187" fontId="11" fillId="0" borderId="39" xfId="1" applyNumberFormat="1" applyFont="1" applyBorder="1"/>
    <xf numFmtId="187" fontId="11" fillId="0" borderId="40" xfId="1" applyNumberFormat="1" applyFont="1" applyBorder="1"/>
    <xf numFmtId="187" fontId="11" fillId="0" borderId="41" xfId="1" applyNumberFormat="1" applyFont="1" applyBorder="1"/>
    <xf numFmtId="187" fontId="11" fillId="0" borderId="42" xfId="1" applyNumberFormat="1" applyFont="1" applyBorder="1"/>
    <xf numFmtId="187" fontId="11" fillId="0" borderId="43" xfId="1" applyNumberFormat="1" applyFont="1" applyBorder="1"/>
    <xf numFmtId="189" fontId="31" fillId="0" borderId="1" xfId="1" applyNumberFormat="1" applyFont="1" applyBorder="1" applyAlignment="1">
      <alignment horizontal="right"/>
    </xf>
    <xf numFmtId="0" fontId="1" fillId="0" borderId="8" xfId="0" applyFont="1" applyBorder="1" applyAlignment="1"/>
    <xf numFmtId="0" fontId="2" fillId="0" borderId="8" xfId="0" applyFont="1" applyBorder="1" applyAlignment="1"/>
    <xf numFmtId="189" fontId="31" fillId="0" borderId="1" xfId="1" applyNumberFormat="1" applyFont="1" applyBorder="1" applyAlignment="1">
      <alignment horizontal="center"/>
    </xf>
    <xf numFmtId="189" fontId="33" fillId="0" borderId="28" xfId="1" applyNumberFormat="1" applyFont="1" applyBorder="1"/>
    <xf numFmtId="189" fontId="33" fillId="0" borderId="18" xfId="1" applyNumberFormat="1" applyFont="1" applyBorder="1"/>
    <xf numFmtId="190" fontId="31" fillId="0" borderId="1" xfId="0" applyNumberFormat="1" applyFont="1" applyBorder="1" applyAlignment="1">
      <alignment horizontal="right"/>
    </xf>
    <xf numFmtId="187" fontId="5" fillId="3" borderId="12" xfId="0" applyNumberFormat="1" applyFont="1" applyFill="1" applyBorder="1"/>
    <xf numFmtId="187" fontId="1" fillId="0" borderId="37" xfId="1" applyNumberFormat="1" applyFont="1" applyBorder="1"/>
    <xf numFmtId="187" fontId="1" fillId="0" borderId="23" xfId="1" applyNumberFormat="1" applyFont="1" applyBorder="1"/>
    <xf numFmtId="187" fontId="1" fillId="0" borderId="27" xfId="1" applyNumberFormat="1" applyFont="1" applyBorder="1"/>
    <xf numFmtId="187" fontId="5" fillId="3" borderId="10" xfId="0" applyNumberFormat="1" applyFont="1" applyFill="1" applyBorder="1"/>
    <xf numFmtId="187" fontId="11" fillId="0" borderId="22" xfId="0" applyNumberFormat="1" applyFont="1" applyBorder="1"/>
    <xf numFmtId="187" fontId="1" fillId="0" borderId="14" xfId="0" applyNumberFormat="1" applyFont="1" applyBorder="1"/>
    <xf numFmtId="189" fontId="1" fillId="0" borderId="24" xfId="1" applyNumberFormat="1" applyFont="1" applyBorder="1"/>
    <xf numFmtId="189" fontId="1" fillId="0" borderId="27" xfId="1" applyNumberFormat="1" applyFont="1" applyBorder="1"/>
    <xf numFmtId="187" fontId="31" fillId="0" borderId="1" xfId="0" applyNumberFormat="1" applyFont="1" applyBorder="1" applyAlignment="1">
      <alignment horizontal="right"/>
    </xf>
    <xf numFmtId="187" fontId="33" fillId="0" borderId="28" xfId="0" applyNumberFormat="1" applyFont="1" applyBorder="1"/>
    <xf numFmtId="187" fontId="33" fillId="0" borderId="18" xfId="0" applyNumberFormat="1" applyFont="1" applyBorder="1"/>
    <xf numFmtId="0" fontId="1" fillId="0" borderId="8" xfId="0" applyFont="1" applyBorder="1" applyAlignment="1">
      <alignment horizontal="right"/>
    </xf>
    <xf numFmtId="189" fontId="5" fillId="0" borderId="16" xfId="1" applyNumberFormat="1" applyFont="1" applyBorder="1"/>
    <xf numFmtId="0" fontId="12" fillId="0" borderId="16" xfId="0" applyFont="1" applyBorder="1"/>
    <xf numFmtId="189" fontId="17" fillId="0" borderId="10" xfId="1" applyNumberFormat="1" applyFont="1" applyBorder="1" applyAlignment="1">
      <alignment horizontal="right" vertical="center"/>
    </xf>
    <xf numFmtId="189" fontId="1" fillId="0" borderId="29" xfId="1" applyNumberFormat="1" applyFont="1" applyBorder="1"/>
    <xf numFmtId="189" fontId="1" fillId="0" borderId="5" xfId="1" applyNumberFormat="1" applyFont="1" applyBorder="1"/>
    <xf numFmtId="189" fontId="1" fillId="0" borderId="25" xfId="1" applyNumberFormat="1" applyFont="1" applyBorder="1"/>
    <xf numFmtId="189" fontId="12" fillId="0" borderId="0" xfId="0" applyNumberFormat="1" applyFont="1"/>
    <xf numFmtId="189" fontId="5" fillId="0" borderId="0" xfId="1" applyNumberFormat="1" applyFont="1"/>
    <xf numFmtId="189" fontId="5" fillId="3" borderId="0" xfId="1" applyNumberFormat="1" applyFont="1" applyFill="1"/>
    <xf numFmtId="189" fontId="5" fillId="0" borderId="12" xfId="1" applyNumberFormat="1" applyFont="1" applyBorder="1"/>
    <xf numFmtId="189" fontId="1" fillId="0" borderId="38" xfId="1" applyNumberFormat="1" applyFont="1" applyBorder="1"/>
    <xf numFmtId="0" fontId="5" fillId="0" borderId="2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31" fillId="0" borderId="13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6" fillId="0" borderId="15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187" fontId="36" fillId="0" borderId="1" xfId="0" applyNumberFormat="1" applyFont="1" applyBorder="1"/>
    <xf numFmtId="0" fontId="37" fillId="0" borderId="16" xfId="0" applyFont="1" applyBorder="1" applyAlignment="1">
      <alignment wrapText="1"/>
    </xf>
    <xf numFmtId="0" fontId="37" fillId="0" borderId="17" xfId="0" applyFont="1" applyBorder="1"/>
    <xf numFmtId="0" fontId="37" fillId="0" borderId="17" xfId="0" applyFont="1" applyBorder="1" applyAlignment="1">
      <alignment wrapText="1"/>
    </xf>
    <xf numFmtId="0" fontId="37" fillId="0" borderId="18" xfId="0" applyFont="1" applyBorder="1"/>
    <xf numFmtId="0" fontId="37" fillId="0" borderId="1" xfId="0" applyFont="1" applyBorder="1" applyAlignment="1">
      <alignment horizontal="center"/>
    </xf>
    <xf numFmtId="187" fontId="37" fillId="0" borderId="1" xfId="0" applyNumberFormat="1" applyFont="1" applyBorder="1"/>
    <xf numFmtId="0" fontId="37" fillId="0" borderId="0" xfId="0" applyFont="1" applyBorder="1"/>
    <xf numFmtId="0" fontId="0" fillId="0" borderId="15" xfId="0" applyBorder="1"/>
    <xf numFmtId="0" fontId="8" fillId="0" borderId="1" xfId="0" applyFont="1" applyBorder="1"/>
    <xf numFmtId="187" fontId="39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4" xfId="0" applyFont="1" applyBorder="1"/>
    <xf numFmtId="0" fontId="36" fillId="0" borderId="15" xfId="0" applyFont="1" applyBorder="1" applyAlignment="1">
      <alignment horizontal="center" vertical="center" wrapText="1"/>
    </xf>
    <xf numFmtId="190" fontId="5" fillId="0" borderId="28" xfId="0" applyNumberFormat="1" applyFont="1" applyBorder="1" applyAlignment="1">
      <alignment horizontal="right" vertical="center"/>
    </xf>
    <xf numFmtId="0" fontId="36" fillId="0" borderId="8" xfId="0" applyFont="1" applyBorder="1" applyAlignment="1">
      <alignment horizontal="center" vertical="center" wrapText="1"/>
    </xf>
    <xf numFmtId="189" fontId="1" fillId="0" borderId="0" xfId="1" applyNumberFormat="1" applyFont="1" applyBorder="1" applyAlignment="1">
      <alignment horizontal="right"/>
    </xf>
    <xf numFmtId="189" fontId="6" fillId="0" borderId="0" xfId="1" applyNumberFormat="1" applyFont="1" applyBorder="1" applyAlignment="1">
      <alignment horizontal="right"/>
    </xf>
    <xf numFmtId="190" fontId="6" fillId="0" borderId="0" xfId="0" applyNumberFormat="1" applyFont="1" applyBorder="1"/>
    <xf numFmtId="188" fontId="37" fillId="0" borderId="17" xfId="0" applyNumberFormat="1" applyFont="1" applyBorder="1"/>
    <xf numFmtId="188" fontId="37" fillId="0" borderId="17" xfId="0" quotePrefix="1" applyNumberFormat="1" applyFont="1" applyBorder="1" applyAlignment="1">
      <alignment horizontal="right"/>
    </xf>
    <xf numFmtId="0" fontId="0" fillId="0" borderId="13" xfId="0" applyBorder="1"/>
    <xf numFmtId="0" fontId="0" fillId="0" borderId="0" xfId="0" applyBorder="1" applyAlignment="1">
      <alignment vertical="center"/>
    </xf>
    <xf numFmtId="189" fontId="12" fillId="3" borderId="0" xfId="0" quotePrefix="1" applyNumberFormat="1" applyFont="1" applyFill="1" applyBorder="1"/>
    <xf numFmtId="189" fontId="12" fillId="3" borderId="17" xfId="0" quotePrefix="1" applyNumberFormat="1" applyFont="1" applyFill="1" applyBorder="1" applyAlignment="1">
      <alignment horizontal="right"/>
    </xf>
    <xf numFmtId="189" fontId="12" fillId="3" borderId="18" xfId="0" quotePrefix="1" applyNumberFormat="1" applyFont="1" applyFill="1" applyBorder="1" applyAlignment="1">
      <alignment horizontal="right"/>
    </xf>
    <xf numFmtId="0" fontId="5" fillId="0" borderId="10" xfId="0" applyFont="1" applyBorder="1" applyAlignment="1">
      <alignment horizontal="center"/>
    </xf>
    <xf numFmtId="187" fontId="5" fillId="0" borderId="12" xfId="0" applyNumberFormat="1" applyFont="1" applyBorder="1"/>
    <xf numFmtId="189" fontId="5" fillId="3" borderId="1" xfId="1" applyNumberFormat="1" applyFont="1" applyFill="1" applyBorder="1" applyAlignment="1">
      <alignment horizontal="right"/>
    </xf>
    <xf numFmtId="189" fontId="1" fillId="3" borderId="28" xfId="1" applyNumberFormat="1" applyFont="1" applyFill="1" applyBorder="1" applyAlignment="1">
      <alignment horizontal="right"/>
    </xf>
    <xf numFmtId="0" fontId="8" fillId="0" borderId="20" xfId="0" applyFont="1" applyBorder="1"/>
    <xf numFmtId="0" fontId="8" fillId="0" borderId="21" xfId="0" applyFont="1" applyBorder="1"/>
    <xf numFmtId="189" fontId="1" fillId="3" borderId="17" xfId="1" applyNumberFormat="1" applyFont="1" applyFill="1" applyBorder="1" applyAlignment="1">
      <alignment horizontal="right"/>
    </xf>
    <xf numFmtId="0" fontId="8" fillId="0" borderId="23" xfId="0" applyFont="1" applyBorder="1"/>
    <xf numFmtId="0" fontId="8" fillId="0" borderId="24" xfId="0" applyFont="1" applyBorder="1"/>
    <xf numFmtId="187" fontId="1" fillId="0" borderId="14" xfId="1" applyNumberFormat="1" applyFont="1" applyBorder="1"/>
    <xf numFmtId="189" fontId="1" fillId="3" borderId="18" xfId="1" applyNumberFormat="1" applyFont="1" applyFill="1" applyBorder="1" applyAlignment="1">
      <alignment horizontal="right"/>
    </xf>
    <xf numFmtId="0" fontId="8" fillId="0" borderId="26" xfId="0" applyFont="1" applyBorder="1"/>
    <xf numFmtId="0" fontId="8" fillId="0" borderId="27" xfId="0" applyFont="1" applyBorder="1"/>
    <xf numFmtId="0" fontId="36" fillId="0" borderId="10" xfId="0" applyFont="1" applyBorder="1" applyAlignment="1">
      <alignment horizontal="center"/>
    </xf>
    <xf numFmtId="0" fontId="37" fillId="0" borderId="19" xfId="0" applyFont="1" applyBorder="1" applyAlignment="1">
      <alignment wrapText="1"/>
    </xf>
    <xf numFmtId="0" fontId="37" fillId="0" borderId="45" xfId="0" applyFont="1" applyBorder="1"/>
    <xf numFmtId="0" fontId="37" fillId="0" borderId="45" xfId="0" applyFont="1" applyBorder="1" applyAlignment="1">
      <alignment wrapText="1"/>
    </xf>
    <xf numFmtId="0" fontId="37" fillId="0" borderId="25" xfId="0" applyFont="1" applyBorder="1"/>
    <xf numFmtId="0" fontId="0" fillId="0" borderId="0" xfId="0"/>
    <xf numFmtId="0" fontId="8" fillId="0" borderId="12" xfId="0" applyFont="1" applyBorder="1"/>
    <xf numFmtId="0" fontId="36" fillId="0" borderId="28" xfId="0" applyFont="1" applyBorder="1" applyAlignment="1">
      <alignment horizontal="center"/>
    </xf>
    <xf numFmtId="0" fontId="36" fillId="0" borderId="13" xfId="0" applyFont="1" applyFill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36" fillId="0" borderId="13" xfId="0" applyFont="1" applyBorder="1" applyAlignment="1">
      <alignment horizontal="center"/>
    </xf>
    <xf numFmtId="0" fontId="37" fillId="0" borderId="1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41" fillId="0" borderId="0" xfId="0" applyFont="1" applyBorder="1"/>
    <xf numFmtId="0" fontId="4" fillId="0" borderId="0" xfId="0" applyFont="1" applyBorder="1"/>
    <xf numFmtId="0" fontId="9" fillId="0" borderId="0" xfId="0" applyFont="1"/>
    <xf numFmtId="189" fontId="35" fillId="0" borderId="14" xfId="1" applyNumberFormat="1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4" xfId="0" applyFont="1" applyBorder="1" applyAlignment="1">
      <alignment horizontal="center" vertical="center"/>
    </xf>
    <xf numFmtId="189" fontId="42" fillId="0" borderId="15" xfId="1" applyNumberFormat="1" applyFont="1" applyBorder="1" applyAlignment="1">
      <alignment horizontal="center" vertical="center"/>
    </xf>
    <xf numFmtId="0" fontId="42" fillId="0" borderId="15" xfId="0" applyFont="1" applyBorder="1" applyAlignment="1">
      <alignment horizontal="center"/>
    </xf>
    <xf numFmtId="189" fontId="42" fillId="0" borderId="14" xfId="1" applyNumberFormat="1" applyFont="1" applyBorder="1" applyAlignment="1">
      <alignment horizontal="center" vertical="center"/>
    </xf>
    <xf numFmtId="189" fontId="36" fillId="0" borderId="1" xfId="1" applyNumberFormat="1" applyFont="1" applyBorder="1" applyAlignment="1">
      <alignment horizontal="right"/>
    </xf>
    <xf numFmtId="190" fontId="37" fillId="0" borderId="17" xfId="0" applyNumberFormat="1" applyFont="1" applyBorder="1" applyAlignment="1">
      <alignment horizontal="left"/>
    </xf>
    <xf numFmtId="190" fontId="37" fillId="0" borderId="17" xfId="0" applyNumberFormat="1" applyFont="1" applyBorder="1"/>
    <xf numFmtId="190" fontId="37" fillId="0" borderId="44" xfId="0" applyNumberFormat="1" applyFont="1" applyBorder="1"/>
    <xf numFmtId="190" fontId="37" fillId="0" borderId="15" xfId="0" applyNumberFormat="1" applyFont="1" applyBorder="1"/>
    <xf numFmtId="0" fontId="37" fillId="0" borderId="45" xfId="0" applyFont="1" applyBorder="1" applyAlignment="1">
      <alignment horizontal="left"/>
    </xf>
    <xf numFmtId="0" fontId="37" fillId="0" borderId="24" xfId="0" applyFont="1" applyBorder="1" applyAlignment="1">
      <alignment horizontal="left"/>
    </xf>
    <xf numFmtId="0" fontId="43" fillId="0" borderId="21" xfId="0" applyFont="1" applyBorder="1"/>
    <xf numFmtId="0" fontId="43" fillId="0" borderId="24" xfId="0" applyFont="1" applyBorder="1"/>
    <xf numFmtId="0" fontId="43" fillId="0" borderId="27" xfId="0" applyFont="1" applyBorder="1"/>
    <xf numFmtId="0" fontId="43" fillId="0" borderId="28" xfId="0" applyFont="1" applyBorder="1"/>
    <xf numFmtId="0" fontId="43" fillId="0" borderId="17" xfId="0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87" fontId="11" fillId="0" borderId="45" xfId="1" applyNumberFormat="1" applyFont="1" applyBorder="1"/>
    <xf numFmtId="187" fontId="11" fillId="0" borderId="46" xfId="1" applyNumberFormat="1" applyFont="1" applyBorder="1"/>
    <xf numFmtId="189" fontId="11" fillId="0" borderId="44" xfId="1" applyNumberFormat="1" applyFont="1" applyBorder="1"/>
    <xf numFmtId="189" fontId="33" fillId="0" borderId="44" xfId="1" applyNumberFormat="1" applyFont="1" applyBorder="1"/>
    <xf numFmtId="189" fontId="1" fillId="0" borderId="44" xfId="1" applyNumberFormat="1" applyFont="1" applyBorder="1"/>
    <xf numFmtId="187" fontId="1" fillId="0" borderId="44" xfId="0" applyNumberFormat="1" applyFont="1" applyBorder="1"/>
    <xf numFmtId="187" fontId="33" fillId="0" borderId="44" xfId="0" applyNumberFormat="1" applyFont="1" applyBorder="1"/>
    <xf numFmtId="187" fontId="17" fillId="0" borderId="0" xfId="2" applyNumberFormat="1" applyFont="1" applyBorder="1" applyAlignment="1" applyProtection="1">
      <alignment horizontal="center" vertical="center"/>
    </xf>
    <xf numFmtId="0" fontId="0" fillId="0" borderId="0" xfId="0"/>
    <xf numFmtId="189" fontId="6" fillId="0" borderId="0" xfId="0" applyNumberFormat="1" applyFont="1" applyBorder="1"/>
    <xf numFmtId="189" fontId="12" fillId="0" borderId="0" xfId="1" applyNumberFormat="1" applyFont="1" applyBorder="1"/>
    <xf numFmtId="187" fontId="5" fillId="0" borderId="0" xfId="0" applyNumberFormat="1" applyFont="1" applyBorder="1"/>
    <xf numFmtId="189" fontId="12" fillId="0" borderId="0" xfId="0" applyNumberFormat="1" applyFont="1" applyBorder="1"/>
    <xf numFmtId="190" fontId="5" fillId="3" borderId="0" xfId="0" applyNumberFormat="1" applyFont="1" applyFill="1" applyBorder="1"/>
    <xf numFmtId="190" fontId="20" fillId="3" borderId="0" xfId="2" applyNumberFormat="1" applyFont="1" applyFill="1" applyBorder="1" applyAlignment="1">
      <alignment horizontal="right" vertical="center"/>
    </xf>
    <xf numFmtId="190" fontId="21" fillId="3" borderId="0" xfId="0" applyNumberFormat="1" applyFont="1" applyFill="1" applyBorder="1"/>
    <xf numFmtId="190" fontId="1" fillId="3" borderId="0" xfId="0" applyNumberFormat="1" applyFont="1" applyFill="1" applyBorder="1"/>
    <xf numFmtId="189" fontId="12" fillId="3" borderId="0" xfId="0" quotePrefix="1" applyNumberFormat="1" applyFont="1" applyFill="1" applyBorder="1" applyAlignment="1">
      <alignment horizontal="right"/>
    </xf>
    <xf numFmtId="190" fontId="5" fillId="3" borderId="1" xfId="0" applyNumberFormat="1" applyFont="1" applyFill="1" applyBorder="1" applyAlignment="1"/>
    <xf numFmtId="187" fontId="1" fillId="0" borderId="44" xfId="1" applyNumberFormat="1" applyFont="1" applyBorder="1"/>
    <xf numFmtId="189" fontId="1" fillId="0" borderId="16" xfId="1" applyNumberFormat="1" applyFont="1" applyBorder="1" applyAlignment="1">
      <alignment horizontal="right"/>
    </xf>
    <xf numFmtId="189" fontId="1" fillId="0" borderId="26" xfId="1" applyNumberFormat="1" applyFont="1" applyBorder="1"/>
    <xf numFmtId="0" fontId="36" fillId="0" borderId="0" xfId="0" applyFont="1" applyBorder="1" applyAlignment="1">
      <alignment horizontal="center" vertical="center" wrapText="1"/>
    </xf>
    <xf numFmtId="190" fontId="5" fillId="0" borderId="44" xfId="0" applyNumberFormat="1" applyFont="1" applyBorder="1" applyAlignment="1">
      <alignment horizontal="right" vertical="center"/>
    </xf>
    <xf numFmtId="190" fontId="5" fillId="3" borderId="44" xfId="0" applyNumberFormat="1" applyFont="1" applyFill="1" applyBorder="1" applyAlignment="1">
      <alignment horizontal="right" vertical="center"/>
    </xf>
    <xf numFmtId="0" fontId="0" fillId="0" borderId="8" xfId="0" applyBorder="1"/>
    <xf numFmtId="0" fontId="36" fillId="0" borderId="13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43" fillId="0" borderId="14" xfId="0" applyFont="1" applyBorder="1"/>
    <xf numFmtId="188" fontId="37" fillId="0" borderId="28" xfId="0" applyNumberFormat="1" applyFont="1" applyBorder="1" applyAlignment="1">
      <alignment horizontal="center"/>
    </xf>
    <xf numFmtId="189" fontId="8" fillId="0" borderId="0" xfId="1" applyNumberFormat="1" applyFont="1"/>
    <xf numFmtId="190" fontId="37" fillId="0" borderId="28" xfId="0" applyNumberFormat="1" applyFont="1" applyBorder="1" applyAlignment="1">
      <alignment horizontal="left"/>
    </xf>
    <xf numFmtId="0" fontId="37" fillId="0" borderId="29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190" fontId="36" fillId="0" borderId="1" xfId="0" quotePrefix="1" applyNumberFormat="1" applyFont="1" applyBorder="1" applyAlignment="1">
      <alignment horizontal="center"/>
    </xf>
    <xf numFmtId="0" fontId="37" fillId="0" borderId="15" xfId="0" applyFont="1" applyBorder="1" applyAlignment="1">
      <alignment horizontal="center"/>
    </xf>
    <xf numFmtId="188" fontId="37" fillId="0" borderId="18" xfId="0" quotePrefix="1" applyNumberFormat="1" applyFont="1" applyBorder="1" applyAlignment="1">
      <alignment horizontal="right"/>
    </xf>
    <xf numFmtId="0" fontId="43" fillId="0" borderId="18" xfId="0" applyFont="1" applyBorder="1"/>
    <xf numFmtId="189" fontId="1" fillId="3" borderId="44" xfId="1" applyNumberFormat="1" applyFont="1" applyFill="1" applyBorder="1"/>
    <xf numFmtId="189" fontId="1" fillId="3" borderId="18" xfId="1" applyNumberFormat="1" applyFont="1" applyFill="1" applyBorder="1"/>
    <xf numFmtId="189" fontId="5" fillId="3" borderId="16" xfId="1" applyNumberFormat="1" applyFont="1" applyFill="1" applyBorder="1"/>
    <xf numFmtId="187" fontId="5" fillId="0" borderId="10" xfId="0" applyNumberFormat="1" applyFont="1" applyBorder="1" applyAlignment="1">
      <alignment horizontal="right"/>
    </xf>
    <xf numFmtId="187" fontId="5" fillId="0" borderId="1" xfId="0" applyNumberFormat="1" applyFont="1" applyBorder="1" applyAlignment="1">
      <alignment horizontal="center"/>
    </xf>
    <xf numFmtId="187" fontId="1" fillId="0" borderId="28" xfId="0" applyNumberFormat="1" applyFont="1" applyBorder="1" applyAlignment="1">
      <alignment horizontal="center"/>
    </xf>
    <xf numFmtId="187" fontId="1" fillId="0" borderId="17" xfId="0" applyNumberFormat="1" applyFont="1" applyBorder="1" applyAlignment="1">
      <alignment horizontal="center"/>
    </xf>
    <xf numFmtId="187" fontId="1" fillId="0" borderId="18" xfId="0" applyNumberFormat="1" applyFont="1" applyBorder="1" applyAlignment="1">
      <alignment horizontal="center"/>
    </xf>
    <xf numFmtId="190" fontId="11" fillId="3" borderId="16" xfId="2" applyNumberFormat="1" applyFont="1" applyFill="1" applyBorder="1" applyAlignment="1">
      <alignment horizontal="right" vertical="center"/>
    </xf>
    <xf numFmtId="0" fontId="1" fillId="0" borderId="28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7" xfId="0" applyFont="1" applyBorder="1" applyAlignment="1"/>
    <xf numFmtId="0" fontId="1" fillId="0" borderId="18" xfId="0" applyFont="1" applyBorder="1" applyAlignment="1"/>
    <xf numFmtId="189" fontId="5" fillId="0" borderId="28" xfId="1" applyNumberFormat="1" applyFont="1" applyBorder="1"/>
    <xf numFmtId="0" fontId="5" fillId="0" borderId="1" xfId="0" applyFont="1" applyBorder="1" applyAlignment="1">
      <alignment horizontal="center" wrapText="1"/>
    </xf>
    <xf numFmtId="0" fontId="1" fillId="0" borderId="44" xfId="0" applyFont="1" applyBorder="1"/>
    <xf numFmtId="190" fontId="1" fillId="3" borderId="17" xfId="0" applyNumberFormat="1" applyFont="1" applyFill="1" applyBorder="1" applyAlignment="1">
      <alignment horizontal="right"/>
    </xf>
    <xf numFmtId="187" fontId="1" fillId="0" borderId="49" xfId="0" applyNumberFormat="1" applyFont="1" applyBorder="1"/>
    <xf numFmtId="189" fontId="0" fillId="0" borderId="0" xfId="0" applyNumberFormat="1"/>
    <xf numFmtId="187" fontId="42" fillId="0" borderId="0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3" fillId="0" borderId="0" xfId="0" applyFont="1" applyAlignment="1"/>
    <xf numFmtId="189" fontId="1" fillId="0" borderId="47" xfId="0" applyNumberFormat="1" applyFont="1" applyBorder="1"/>
    <xf numFmtId="189" fontId="1" fillId="0" borderId="48" xfId="0" applyNumberFormat="1" applyFont="1" applyBorder="1"/>
    <xf numFmtId="189" fontId="35" fillId="0" borderId="48" xfId="0" applyNumberFormat="1" applyFont="1" applyBorder="1" applyAlignment="1">
      <alignment horizontal="right"/>
    </xf>
    <xf numFmtId="189" fontId="5" fillId="0" borderId="16" xfId="0" applyNumberFormat="1" applyFont="1" applyBorder="1"/>
    <xf numFmtId="189" fontId="12" fillId="0" borderId="48" xfId="0" applyNumberFormat="1" applyFont="1" applyBorder="1"/>
    <xf numFmtId="189" fontId="12" fillId="0" borderId="47" xfId="0" applyNumberFormat="1" applyFont="1" applyBorder="1"/>
    <xf numFmtId="189" fontId="35" fillId="0" borderId="16" xfId="0" applyNumberFormat="1" applyFont="1" applyBorder="1"/>
    <xf numFmtId="0" fontId="0" fillId="0" borderId="0" xfId="0"/>
    <xf numFmtId="0" fontId="6" fillId="0" borderId="0" xfId="0" applyFont="1"/>
    <xf numFmtId="189" fontId="35" fillId="0" borderId="28" xfId="0" applyNumberFormat="1" applyFont="1" applyBorder="1"/>
    <xf numFmtId="190" fontId="1" fillId="3" borderId="44" xfId="0" applyNumberFormat="1" applyFont="1" applyFill="1" applyBorder="1" applyAlignment="1">
      <alignment horizontal="right" vertical="center"/>
    </xf>
    <xf numFmtId="190" fontId="1" fillId="0" borderId="44" xfId="0" applyNumberFormat="1" applyFont="1" applyBorder="1" applyAlignment="1">
      <alignment horizontal="right" vertical="center"/>
    </xf>
    <xf numFmtId="190" fontId="1" fillId="0" borderId="48" xfId="0" applyNumberFormat="1" applyFont="1" applyBorder="1" applyAlignment="1">
      <alignment horizontal="right"/>
    </xf>
    <xf numFmtId="190" fontId="1" fillId="0" borderId="47" xfId="0" applyNumberFormat="1" applyFont="1" applyBorder="1" applyAlignment="1">
      <alignment horizontal="right"/>
    </xf>
    <xf numFmtId="189" fontId="5" fillId="0" borderId="28" xfId="0" applyNumberFormat="1" applyFont="1" applyBorder="1"/>
    <xf numFmtId="0" fontId="37" fillId="0" borderId="13" xfId="0" applyFont="1" applyBorder="1" applyAlignment="1">
      <alignment horizontal="center"/>
    </xf>
    <xf numFmtId="43" fontId="46" fillId="0" borderId="1" xfId="1" applyFont="1" applyBorder="1" applyAlignment="1">
      <alignment horizontal="center"/>
    </xf>
    <xf numFmtId="187" fontId="11" fillId="0" borderId="0" xfId="0" applyNumberFormat="1" applyFont="1" applyBorder="1" applyAlignment="1">
      <alignment horizontal="right"/>
    </xf>
    <xf numFmtId="0" fontId="6" fillId="0" borderId="0" xfId="0" applyFont="1" applyBorder="1" applyAlignment="1"/>
    <xf numFmtId="189" fontId="38" fillId="0" borderId="47" xfId="1" applyNumberFormat="1" applyFont="1" applyBorder="1" applyAlignment="1">
      <alignment horizontal="right"/>
    </xf>
    <xf numFmtId="189" fontId="37" fillId="0" borderId="47" xfId="1" applyNumberFormat="1" applyFont="1" applyBorder="1" applyAlignment="1">
      <alignment horizontal="right"/>
    </xf>
    <xf numFmtId="189" fontId="0" fillId="0" borderId="48" xfId="0" applyNumberFormat="1" applyBorder="1"/>
    <xf numFmtId="189" fontId="5" fillId="0" borderId="48" xfId="0" applyNumberFormat="1" applyFont="1" applyBorder="1" applyAlignment="1">
      <alignment horizontal="right"/>
    </xf>
    <xf numFmtId="188" fontId="37" fillId="0" borderId="28" xfId="0" quotePrefix="1" applyNumberFormat="1" applyFont="1" applyBorder="1" applyAlignment="1">
      <alignment horizontal="right"/>
    </xf>
    <xf numFmtId="188" fontId="37" fillId="0" borderId="47" xfId="0" applyNumberFormat="1" applyFont="1" applyBorder="1"/>
    <xf numFmtId="188" fontId="37" fillId="0" borderId="28" xfId="1" applyNumberFormat="1" applyFont="1" applyBorder="1"/>
    <xf numFmtId="188" fontId="37" fillId="0" borderId="47" xfId="0" applyNumberFormat="1" applyFont="1" applyBorder="1" applyAlignment="1">
      <alignment horizontal="center"/>
    </xf>
    <xf numFmtId="189" fontId="2" fillId="0" borderId="0" xfId="1" applyNumberFormat="1" applyFont="1"/>
    <xf numFmtId="0" fontId="1" fillId="0" borderId="22" xfId="0" applyFont="1" applyBorder="1" applyAlignment="1">
      <alignment horizontal="left"/>
    </xf>
    <xf numFmtId="0" fontId="1" fillId="0" borderId="48" xfId="0" applyFont="1" applyBorder="1" applyAlignment="1">
      <alignment wrapText="1"/>
    </xf>
    <xf numFmtId="187" fontId="1" fillId="0" borderId="48" xfId="0" applyNumberFormat="1" applyFont="1" applyBorder="1"/>
    <xf numFmtId="0" fontId="1" fillId="0" borderId="49" xfId="0" applyFont="1" applyBorder="1"/>
    <xf numFmtId="0" fontId="1" fillId="0" borderId="48" xfId="0" applyFont="1" applyBorder="1" applyAlignment="1">
      <alignment horizontal="left" wrapText="1"/>
    </xf>
    <xf numFmtId="0" fontId="1" fillId="0" borderId="31" xfId="0" applyFont="1" applyBorder="1"/>
    <xf numFmtId="0" fontId="0" fillId="0" borderId="50" xfId="0" applyBorder="1"/>
    <xf numFmtId="0" fontId="0" fillId="0" borderId="51" xfId="0" applyBorder="1"/>
    <xf numFmtId="0" fontId="1" fillId="0" borderId="49" xfId="0" applyFont="1" applyBorder="1" applyAlignment="1">
      <alignment horizontal="left"/>
    </xf>
    <xf numFmtId="187" fontId="5" fillId="0" borderId="1" xfId="1" applyNumberFormat="1" applyFont="1" applyBorder="1"/>
    <xf numFmtId="187" fontId="1" fillId="0" borderId="48" xfId="1" applyNumberFormat="1" applyFont="1" applyBorder="1"/>
    <xf numFmtId="187" fontId="1" fillId="0" borderId="47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36" fillId="0" borderId="9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188" fontId="37" fillId="0" borderId="14" xfId="0" applyNumberFormat="1" applyFont="1" applyBorder="1"/>
    <xf numFmtId="188" fontId="37" fillId="0" borderId="1" xfId="0" applyNumberFormat="1" applyFont="1" applyBorder="1" applyAlignment="1">
      <alignment horizontal="center"/>
    </xf>
    <xf numFmtId="188" fontId="37" fillId="0" borderId="1" xfId="0" applyNumberFormat="1" applyFont="1" applyBorder="1"/>
    <xf numFmtId="188" fontId="37" fillId="0" borderId="1" xfId="0" quotePrefix="1" applyNumberFormat="1" applyFont="1" applyBorder="1" applyAlignment="1">
      <alignment horizontal="right"/>
    </xf>
    <xf numFmtId="0" fontId="43" fillId="0" borderId="1" xfId="0" applyFont="1" applyBorder="1"/>
    <xf numFmtId="0" fontId="3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89" fontId="1" fillId="0" borderId="1" xfId="1" applyNumberFormat="1" applyFont="1" applyBorder="1" applyAlignment="1">
      <alignment horizontal="center"/>
    </xf>
    <xf numFmtId="189" fontId="1" fillId="0" borderId="1" xfId="1" applyNumberFormat="1" applyFont="1" applyBorder="1" applyAlignment="1">
      <alignment horizontal="right"/>
    </xf>
    <xf numFmtId="188" fontId="37" fillId="0" borderId="16" xfId="1" applyNumberFormat="1" applyFont="1" applyBorder="1"/>
    <xf numFmtId="188" fontId="37" fillId="0" borderId="1" xfId="1" applyNumberFormat="1" applyFont="1" applyBorder="1"/>
    <xf numFmtId="188" fontId="37" fillId="0" borderId="1" xfId="1" applyNumberFormat="1" applyFont="1" applyBorder="1" applyAlignment="1">
      <alignment horizontal="right"/>
    </xf>
    <xf numFmtId="0" fontId="3" fillId="3" borderId="0" xfId="0" applyFont="1" applyFill="1" applyAlignment="1"/>
    <xf numFmtId="190" fontId="49" fillId="0" borderId="0" xfId="0" applyNumberFormat="1" applyFont="1" applyBorder="1"/>
    <xf numFmtId="189" fontId="49" fillId="0" borderId="0" xfId="1" applyNumberFormat="1" applyFont="1" applyBorder="1" applyAlignment="1">
      <alignment horizontal="right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/>
    </xf>
    <xf numFmtId="0" fontId="46" fillId="0" borderId="11" xfId="0" applyFont="1" applyBorder="1" applyAlignment="1">
      <alignment horizontal="center"/>
    </xf>
    <xf numFmtId="0" fontId="46" fillId="0" borderId="8" xfId="0" applyFont="1" applyBorder="1" applyAlignment="1">
      <alignment horizontal="center"/>
    </xf>
    <xf numFmtId="0" fontId="46" fillId="0" borderId="12" xfId="0" applyFont="1" applyBorder="1" applyAlignment="1">
      <alignment horizontal="center"/>
    </xf>
    <xf numFmtId="0" fontId="36" fillId="0" borderId="15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/>
    </xf>
    <xf numFmtId="0" fontId="46" fillId="0" borderId="3" xfId="0" applyFont="1" applyBorder="1" applyAlignment="1">
      <alignment horizontal="center"/>
    </xf>
    <xf numFmtId="0" fontId="46" fillId="0" borderId="4" xfId="0" applyFont="1" applyBorder="1" applyAlignment="1">
      <alignment horizontal="center"/>
    </xf>
    <xf numFmtId="0" fontId="3" fillId="0" borderId="0" xfId="0" applyFont="1" applyAlignment="1"/>
    <xf numFmtId="0" fontId="36" fillId="0" borderId="9" xfId="0" applyFont="1" applyBorder="1" applyAlignment="1">
      <alignment horizontal="center" vertical="center"/>
    </xf>
    <xf numFmtId="0" fontId="0" fillId="0" borderId="4" xfId="0" applyBorder="1"/>
    <xf numFmtId="0" fontId="37" fillId="0" borderId="24" xfId="0" applyFont="1" applyBorder="1" applyAlignment="1">
      <alignment horizontal="left"/>
    </xf>
    <xf numFmtId="189" fontId="37" fillId="0" borderId="47" xfId="1" applyNumberFormat="1" applyFont="1" applyBorder="1"/>
    <xf numFmtId="187" fontId="37" fillId="0" borderId="47" xfId="0" applyNumberFormat="1" applyFont="1" applyBorder="1"/>
    <xf numFmtId="0" fontId="37" fillId="0" borderId="1" xfId="0" applyFont="1" applyBorder="1"/>
    <xf numFmtId="191" fontId="0" fillId="0" borderId="0" xfId="0" applyNumberFormat="1"/>
    <xf numFmtId="0" fontId="38" fillId="0" borderId="1" xfId="0" applyFont="1" applyBorder="1" applyAlignment="1">
      <alignment horizontal="right"/>
    </xf>
    <xf numFmtId="189" fontId="37" fillId="0" borderId="48" xfId="1" applyNumberFormat="1" applyFont="1" applyBorder="1"/>
    <xf numFmtId="189" fontId="37" fillId="0" borderId="52" xfId="1" applyNumberFormat="1" applyFont="1" applyBorder="1"/>
    <xf numFmtId="187" fontId="37" fillId="0" borderId="48" xfId="0" applyNumberFormat="1" applyFont="1" applyBorder="1"/>
    <xf numFmtId="187" fontId="37" fillId="0" borderId="16" xfId="0" applyNumberFormat="1" applyFont="1" applyBorder="1"/>
    <xf numFmtId="187" fontId="37" fillId="0" borderId="1" xfId="1" applyNumberFormat="1" applyFont="1" applyBorder="1"/>
    <xf numFmtId="189" fontId="37" fillId="0" borderId="28" xfId="1" applyNumberFormat="1" applyFont="1" applyBorder="1"/>
    <xf numFmtId="190" fontId="0" fillId="0" borderId="0" xfId="0" applyNumberFormat="1"/>
    <xf numFmtId="189" fontId="36" fillId="0" borderId="10" xfId="1" applyNumberFormat="1" applyFont="1" applyBorder="1"/>
    <xf numFmtId="188" fontId="38" fillId="0" borderId="48" xfId="18" applyNumberFormat="1" applyFont="1" applyBorder="1" applyAlignment="1">
      <alignment horizontal="right" wrapText="1"/>
    </xf>
    <xf numFmtId="189" fontId="38" fillId="0" borderId="1" xfId="1" applyNumberFormat="1" applyFont="1" applyBorder="1" applyAlignment="1">
      <alignment horizontal="right"/>
    </xf>
    <xf numFmtId="189" fontId="36" fillId="0" borderId="11" xfId="0" applyNumberFormat="1" applyFont="1" applyBorder="1"/>
    <xf numFmtId="189" fontId="37" fillId="0" borderId="29" xfId="1" applyNumberFormat="1" applyFont="1" applyBorder="1"/>
    <xf numFmtId="0" fontId="43" fillId="0" borderId="16" xfId="0" applyFont="1" applyBorder="1"/>
    <xf numFmtId="187" fontId="38" fillId="0" borderId="1" xfId="0" applyNumberFormat="1" applyFont="1" applyBorder="1" applyAlignment="1">
      <alignment horizontal="right"/>
    </xf>
    <xf numFmtId="187" fontId="37" fillId="0" borderId="28" xfId="0" applyNumberFormat="1" applyFont="1" applyBorder="1"/>
    <xf numFmtId="189" fontId="37" fillId="0" borderId="49" xfId="1" applyNumberFormat="1" applyFont="1" applyBorder="1"/>
    <xf numFmtId="189" fontId="37" fillId="0" borderId="54" xfId="0" applyNumberFormat="1" applyFont="1" applyBorder="1"/>
    <xf numFmtId="189" fontId="37" fillId="0" borderId="37" xfId="0" applyNumberFormat="1" applyFont="1" applyBorder="1"/>
    <xf numFmtId="189" fontId="36" fillId="0" borderId="1" xfId="1" applyNumberFormat="1" applyFont="1" applyBorder="1"/>
    <xf numFmtId="189" fontId="37" fillId="0" borderId="53" xfId="1" applyNumberFormat="1" applyFont="1" applyBorder="1"/>
    <xf numFmtId="189" fontId="37" fillId="0" borderId="23" xfId="0" applyNumberFormat="1" applyFont="1" applyBorder="1"/>
    <xf numFmtId="0" fontId="36" fillId="0" borderId="0" xfId="0" applyFont="1" applyBorder="1" applyAlignment="1">
      <alignment horizontal="center" vertical="top" wrapText="1"/>
    </xf>
    <xf numFmtId="190" fontId="0" fillId="0" borderId="0" xfId="0" applyNumberFormat="1"/>
    <xf numFmtId="0" fontId="37" fillId="0" borderId="0" xfId="0" applyFont="1" applyBorder="1" applyAlignment="1">
      <alignment horizontal="left"/>
    </xf>
    <xf numFmtId="0" fontId="21" fillId="0" borderId="2" xfId="0" applyFont="1" applyBorder="1"/>
    <xf numFmtId="0" fontId="21" fillId="0" borderId="5" xfId="0" applyFont="1" applyBorder="1"/>
    <xf numFmtId="0" fontId="37" fillId="0" borderId="49" xfId="0" applyFont="1" applyBorder="1" applyAlignment="1">
      <alignment horizontal="left"/>
    </xf>
    <xf numFmtId="189" fontId="37" fillId="0" borderId="48" xfId="1" applyNumberFormat="1" applyFont="1" applyBorder="1" applyAlignment="1">
      <alignment horizontal="right"/>
    </xf>
    <xf numFmtId="190" fontId="37" fillId="0" borderId="47" xfId="0" applyNumberFormat="1" applyFont="1" applyBorder="1"/>
    <xf numFmtId="189" fontId="37" fillId="0" borderId="52" xfId="1" applyNumberFormat="1" applyFont="1" applyBorder="1" applyAlignment="1">
      <alignment horizontal="right"/>
    </xf>
    <xf numFmtId="190" fontId="37" fillId="0" borderId="52" xfId="0" applyNumberFormat="1" applyFont="1" applyBorder="1"/>
    <xf numFmtId="190" fontId="37" fillId="0" borderId="48" xfId="0" applyNumberFormat="1" applyFont="1" applyBorder="1"/>
    <xf numFmtId="189" fontId="37" fillId="0" borderId="48" xfId="0" applyNumberFormat="1" applyFont="1" applyBorder="1"/>
    <xf numFmtId="189" fontId="5" fillId="0" borderId="10" xfId="1" applyNumberFormat="1" applyFont="1" applyBorder="1" applyAlignment="1">
      <alignment vertical="center"/>
    </xf>
    <xf numFmtId="189" fontId="5" fillId="0" borderId="11" xfId="1" applyNumberFormat="1" applyFont="1" applyBorder="1" applyAlignment="1">
      <alignment vertical="center"/>
    </xf>
    <xf numFmtId="189" fontId="5" fillId="0" borderId="12" xfId="1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5" fillId="0" borderId="13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2" fillId="0" borderId="19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top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right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wrapText="1"/>
    </xf>
    <xf numFmtId="0" fontId="31" fillId="0" borderId="3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8" xfId="0" applyFont="1" applyBorder="1" applyAlignment="1">
      <alignment horizontal="center"/>
    </xf>
    <xf numFmtId="0" fontId="31" fillId="0" borderId="9" xfId="0" applyFont="1" applyBorder="1" applyAlignment="1">
      <alignment horizontal="center"/>
    </xf>
    <xf numFmtId="187" fontId="17" fillId="0" borderId="8" xfId="2" applyNumberFormat="1" applyFont="1" applyBorder="1" applyAlignment="1" applyProtection="1">
      <alignment horizontal="center" vertical="center"/>
    </xf>
    <xf numFmtId="187" fontId="17" fillId="0" borderId="0" xfId="2" quotePrefix="1" applyNumberFormat="1" applyFont="1" applyBorder="1" applyAlignment="1" applyProtection="1">
      <alignment horizontal="center" vertical="center"/>
    </xf>
    <xf numFmtId="187" fontId="17" fillId="0" borderId="0" xfId="2" applyNumberFormat="1" applyFont="1" applyBorder="1" applyAlignment="1" applyProtection="1">
      <alignment horizontal="center" vertical="center"/>
    </xf>
    <xf numFmtId="187" fontId="17" fillId="0" borderId="3" xfId="2" applyNumberFormat="1" applyFont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2" fillId="0" borderId="3" xfId="0" applyFont="1" applyBorder="1"/>
    <xf numFmtId="0" fontId="32" fillId="0" borderId="4" xfId="0" applyFont="1" applyBorder="1"/>
    <xf numFmtId="0" fontId="32" fillId="0" borderId="7" xfId="0" applyFont="1" applyBorder="1"/>
    <xf numFmtId="0" fontId="32" fillId="0" borderId="8" xfId="0" applyFont="1" applyBorder="1"/>
    <xf numFmtId="0" fontId="32" fillId="0" borderId="9" xfId="0" applyFont="1" applyBorder="1"/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8" xfId="0" applyFont="1" applyBorder="1" applyAlignment="1">
      <alignment horizontal="right"/>
    </xf>
    <xf numFmtId="0" fontId="31" fillId="0" borderId="3" xfId="0" applyFont="1" applyBorder="1" applyAlignment="1">
      <alignment horizontal="center" wrapText="1"/>
    </xf>
    <xf numFmtId="0" fontId="31" fillId="0" borderId="4" xfId="0" applyFont="1" applyBorder="1" applyAlignment="1">
      <alignment horizontal="center" wrapText="1"/>
    </xf>
    <xf numFmtId="0" fontId="31" fillId="0" borderId="7" xfId="0" applyFont="1" applyBorder="1" applyAlignment="1">
      <alignment horizontal="center" wrapText="1"/>
    </xf>
    <xf numFmtId="0" fontId="31" fillId="0" borderId="8" xfId="0" applyFont="1" applyBorder="1" applyAlignment="1">
      <alignment horizontal="center" wrapText="1"/>
    </xf>
    <xf numFmtId="0" fontId="31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3" borderId="13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/>
    </xf>
    <xf numFmtId="0" fontId="1" fillId="0" borderId="49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5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8" xfId="0" applyFont="1" applyBorder="1" applyAlignment="1">
      <alignment horizontal="right"/>
    </xf>
    <xf numFmtId="0" fontId="0" fillId="0" borderId="15" xfId="0" applyBorder="1"/>
    <xf numFmtId="187" fontId="1" fillId="0" borderId="10" xfId="0" applyNumberFormat="1" applyFont="1" applyBorder="1" applyAlignment="1">
      <alignment horizontal="center"/>
    </xf>
    <xf numFmtId="187" fontId="1" fillId="0" borderId="11" xfId="0" applyNumberFormat="1" applyFont="1" applyBorder="1" applyAlignment="1">
      <alignment horizontal="center"/>
    </xf>
    <xf numFmtId="187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15" xfId="0" applyFont="1" applyBorder="1"/>
    <xf numFmtId="0" fontId="1" fillId="0" borderId="13" xfId="0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25" xfId="0" applyFont="1" applyBorder="1" applyAlignment="1"/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45" xfId="0" applyFont="1" applyBorder="1" applyAlignment="1"/>
    <xf numFmtId="0" fontId="1" fillId="0" borderId="23" xfId="0" applyFont="1" applyBorder="1" applyAlignment="1"/>
    <xf numFmtId="0" fontId="1" fillId="0" borderId="24" xfId="0" applyFont="1" applyBorder="1" applyAlignment="1"/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36" fillId="0" borderId="13" xfId="0" applyFont="1" applyFill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shrinkToFit="1"/>
    </xf>
    <xf numFmtId="0" fontId="38" fillId="0" borderId="10" xfId="0" applyFont="1" applyBorder="1" applyAlignment="1">
      <alignment horizontal="center"/>
    </xf>
    <xf numFmtId="0" fontId="46" fillId="0" borderId="11" xfId="0" applyFont="1" applyBorder="1" applyAlignment="1">
      <alignment horizontal="center"/>
    </xf>
    <xf numFmtId="0" fontId="46" fillId="0" borderId="8" xfId="0" applyFont="1" applyBorder="1" applyAlignment="1">
      <alignment horizontal="center"/>
    </xf>
    <xf numFmtId="0" fontId="46" fillId="0" borderId="12" xfId="0" applyFont="1" applyBorder="1" applyAlignment="1">
      <alignment horizontal="center"/>
    </xf>
    <xf numFmtId="0" fontId="36" fillId="0" borderId="2" xfId="0" applyFont="1" applyFill="1" applyBorder="1" applyAlignment="1">
      <alignment horizontal="center"/>
    </xf>
    <xf numFmtId="0" fontId="36" fillId="0" borderId="3" xfId="0" applyFont="1" applyFill="1" applyBorder="1" applyAlignment="1">
      <alignment horizontal="center"/>
    </xf>
    <xf numFmtId="0" fontId="36" fillId="0" borderId="4" xfId="0" applyFont="1" applyFill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0" fontId="36" fillId="0" borderId="8" xfId="0" applyFont="1" applyFill="1" applyBorder="1" applyAlignment="1">
      <alignment horizontal="center"/>
    </xf>
    <xf numFmtId="0" fontId="36" fillId="0" borderId="9" xfId="0" applyFont="1" applyFill="1" applyBorder="1" applyAlignment="1">
      <alignment horizontal="center"/>
    </xf>
    <xf numFmtId="0" fontId="36" fillId="0" borderId="13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7" fillId="0" borderId="0" xfId="0" applyFont="1" applyBorder="1" applyAlignment="1">
      <alignment shrinkToFit="1"/>
    </xf>
    <xf numFmtId="0" fontId="38" fillId="0" borderId="2" xfId="0" applyFont="1" applyBorder="1" applyAlignment="1">
      <alignment horizontal="center"/>
    </xf>
    <xf numFmtId="0" fontId="46" fillId="0" borderId="3" xfId="0" applyFont="1" applyBorder="1" applyAlignment="1">
      <alignment horizontal="center"/>
    </xf>
    <xf numFmtId="0" fontId="46" fillId="0" borderId="4" xfId="0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36" fillId="0" borderId="8" xfId="0" applyFont="1" applyBorder="1" applyAlignment="1">
      <alignment horizontal="center"/>
    </xf>
    <xf numFmtId="0" fontId="37" fillId="0" borderId="13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shrinkToFit="1"/>
    </xf>
    <xf numFmtId="0" fontId="11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3" fillId="0" borderId="0" xfId="0" applyFont="1" applyAlignment="1"/>
    <xf numFmtId="0" fontId="3" fillId="3" borderId="0" xfId="0" applyFont="1" applyFill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5" fillId="0" borderId="2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7" fillId="0" borderId="10" xfId="0" quotePrefix="1" applyFont="1" applyBorder="1" applyAlignment="1">
      <alignment horizontal="center"/>
    </xf>
    <xf numFmtId="0" fontId="37" fillId="0" borderId="12" xfId="0" applyFont="1" applyBorder="1" applyAlignment="1">
      <alignment horizontal="center"/>
    </xf>
    <xf numFmtId="0" fontId="37" fillId="0" borderId="45" xfId="0" applyFont="1" applyBorder="1" applyAlignment="1">
      <alignment horizontal="left"/>
    </xf>
    <xf numFmtId="0" fontId="37" fillId="0" borderId="24" xfId="0" applyFont="1" applyBorder="1" applyAlignment="1">
      <alignment horizontal="left"/>
    </xf>
    <xf numFmtId="0" fontId="35" fillId="0" borderId="10" xfId="0" applyFont="1" applyBorder="1" applyAlignment="1">
      <alignment horizontal="center"/>
    </xf>
    <xf numFmtId="0" fontId="35" fillId="0" borderId="11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37" fillId="0" borderId="7" xfId="0" applyFont="1" applyBorder="1" applyAlignment="1">
      <alignment horizontal="left"/>
    </xf>
    <xf numFmtId="0" fontId="37" fillId="0" borderId="9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189" fontId="35" fillId="0" borderId="13" xfId="1" applyNumberFormat="1" applyFont="1" applyBorder="1" applyAlignment="1">
      <alignment horizontal="center" vertical="center"/>
    </xf>
    <xf numFmtId="189" fontId="35" fillId="0" borderId="14" xfId="1" applyNumberFormat="1" applyFont="1" applyBorder="1" applyAlignment="1">
      <alignment horizontal="center" vertical="center"/>
    </xf>
    <xf numFmtId="189" fontId="35" fillId="0" borderId="15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right"/>
    </xf>
    <xf numFmtId="189" fontId="1" fillId="0" borderId="2" xfId="1" applyNumberFormat="1" applyFont="1" applyBorder="1" applyAlignment="1">
      <alignment horizontal="center"/>
    </xf>
    <xf numFmtId="189" fontId="1" fillId="0" borderId="4" xfId="1" applyNumberFormat="1" applyFont="1" applyBorder="1" applyAlignment="1">
      <alignment horizontal="center"/>
    </xf>
    <xf numFmtId="189" fontId="1" fillId="0" borderId="7" xfId="1" applyNumberFormat="1" applyFont="1" applyBorder="1" applyAlignment="1">
      <alignment horizontal="center"/>
    </xf>
    <xf numFmtId="189" fontId="1" fillId="0" borderId="9" xfId="1" applyNumberFormat="1" applyFont="1" applyBorder="1" applyAlignment="1">
      <alignment horizontal="center"/>
    </xf>
    <xf numFmtId="188" fontId="1" fillId="0" borderId="2" xfId="1" applyNumberFormat="1" applyFont="1" applyFill="1" applyBorder="1" applyAlignment="1">
      <alignment horizontal="center" vertical="center"/>
    </xf>
    <xf numFmtId="188" fontId="1" fillId="0" borderId="4" xfId="1" applyNumberFormat="1" applyFont="1" applyFill="1" applyBorder="1" applyAlignment="1">
      <alignment horizontal="center" vertical="center"/>
    </xf>
    <xf numFmtId="188" fontId="1" fillId="0" borderId="7" xfId="1" applyNumberFormat="1" applyFont="1" applyFill="1" applyBorder="1" applyAlignment="1">
      <alignment horizontal="center" vertical="center"/>
    </xf>
    <xf numFmtId="188" fontId="1" fillId="0" borderId="9" xfId="1" applyNumberFormat="1" applyFont="1" applyFill="1" applyBorder="1" applyAlignment="1">
      <alignment horizontal="center" vertical="center"/>
    </xf>
    <xf numFmtId="189" fontId="1" fillId="0" borderId="2" xfId="1" applyNumberFormat="1" applyFont="1" applyBorder="1" applyAlignment="1">
      <alignment horizontal="center" vertical="center"/>
    </xf>
    <xf numFmtId="189" fontId="1" fillId="0" borderId="4" xfId="1" applyNumberFormat="1" applyFont="1" applyBorder="1" applyAlignment="1">
      <alignment horizontal="center" vertical="center"/>
    </xf>
    <xf numFmtId="189" fontId="1" fillId="0" borderId="7" xfId="1" applyNumberFormat="1" applyFont="1" applyBorder="1" applyAlignment="1">
      <alignment horizontal="center" vertical="center"/>
    </xf>
    <xf numFmtId="189" fontId="1" fillId="0" borderId="9" xfId="1" applyNumberFormat="1" applyFont="1" applyBorder="1" applyAlignment="1">
      <alignment horizontal="center" vertical="center"/>
    </xf>
    <xf numFmtId="0" fontId="37" fillId="0" borderId="29" xfId="0" applyFont="1" applyBorder="1" applyAlignment="1">
      <alignment horizontal="left"/>
    </xf>
    <xf numFmtId="0" fontId="37" fillId="0" borderId="38" xfId="0" applyFont="1" applyBorder="1" applyAlignment="1">
      <alignment horizontal="left"/>
    </xf>
    <xf numFmtId="190" fontId="1" fillId="0" borderId="13" xfId="0" applyNumberFormat="1" applyFont="1" applyBorder="1" applyAlignment="1">
      <alignment horizontal="center" vertical="center"/>
    </xf>
    <xf numFmtId="190" fontId="1" fillId="0" borderId="15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left"/>
    </xf>
    <xf numFmtId="0" fontId="37" fillId="0" borderId="53" xfId="0" applyFont="1" applyBorder="1" applyAlignment="1">
      <alignment horizontal="left"/>
    </xf>
    <xf numFmtId="0" fontId="37" fillId="0" borderId="55" xfId="0" applyFont="1" applyBorder="1" applyAlignment="1">
      <alignment horizontal="left"/>
    </xf>
    <xf numFmtId="189" fontId="1" fillId="0" borderId="2" xfId="1" applyNumberFormat="1" applyFont="1" applyFill="1" applyBorder="1" applyAlignment="1">
      <alignment horizontal="center" vertical="center"/>
    </xf>
    <xf numFmtId="189" fontId="1" fillId="0" borderId="4" xfId="1" applyNumberFormat="1" applyFont="1" applyFill="1" applyBorder="1" applyAlignment="1">
      <alignment horizontal="center" vertical="center"/>
    </xf>
    <xf numFmtId="189" fontId="1" fillId="0" borderId="7" xfId="1" applyNumberFormat="1" applyFont="1" applyFill="1" applyBorder="1" applyAlignment="1">
      <alignment horizontal="center" vertical="center"/>
    </xf>
    <xf numFmtId="189" fontId="1" fillId="0" borderId="9" xfId="1" applyNumberFormat="1" applyFont="1" applyFill="1" applyBorder="1" applyAlignment="1">
      <alignment horizontal="center" vertical="center"/>
    </xf>
    <xf numFmtId="189" fontId="5" fillId="0" borderId="2" xfId="1" applyNumberFormat="1" applyFont="1" applyBorder="1" applyAlignment="1">
      <alignment horizontal="center" vertical="center"/>
    </xf>
    <xf numFmtId="189" fontId="5" fillId="0" borderId="4" xfId="1" applyNumberFormat="1" applyFont="1" applyBorder="1" applyAlignment="1">
      <alignment horizontal="center" vertical="center"/>
    </xf>
    <xf numFmtId="189" fontId="5" fillId="0" borderId="5" xfId="1" applyNumberFormat="1" applyFont="1" applyBorder="1" applyAlignment="1">
      <alignment horizontal="center" vertical="center"/>
    </xf>
    <xf numFmtId="189" fontId="5" fillId="0" borderId="6" xfId="1" applyNumberFormat="1" applyFont="1" applyBorder="1" applyAlignment="1">
      <alignment horizontal="center" vertical="center"/>
    </xf>
    <xf numFmtId="189" fontId="5" fillId="0" borderId="7" xfId="1" applyNumberFormat="1" applyFont="1" applyBorder="1" applyAlignment="1">
      <alignment horizontal="center" vertical="center"/>
    </xf>
    <xf numFmtId="189" fontId="5" fillId="0" borderId="9" xfId="1" applyNumberFormat="1" applyFont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</cellXfs>
  <cellStyles count="297">
    <cellStyle name="Comma" xfId="1" builtinId="3"/>
    <cellStyle name="Normal" xfId="0" builtinId="0"/>
    <cellStyle name="เครื่องหมายจุลภาค 2" xfId="15"/>
    <cellStyle name="เครื่องหมายจุลภาค 2 10" xfId="117"/>
    <cellStyle name="เครื่องหมายจุลภาค 2 11" xfId="144"/>
    <cellStyle name="เครื่องหมายจุลภาค 2 12" xfId="141"/>
    <cellStyle name="เครื่องหมายจุลภาค 2 13" xfId="125"/>
    <cellStyle name="เครื่องหมายจุลภาค 2 14" xfId="173"/>
    <cellStyle name="เครื่องหมายจุลภาค 2 15" xfId="119"/>
    <cellStyle name="เครื่องหมายจุลภาค 2 16" xfId="152"/>
    <cellStyle name="เครื่องหมายจุลภาค 2 17" xfId="200"/>
    <cellStyle name="เครื่องหมายจุลภาค 2 18" xfId="229"/>
    <cellStyle name="เครื่องหมายจุลภาค 2 19" xfId="261"/>
    <cellStyle name="เครื่องหมายจุลภาค 2 2" xfId="18"/>
    <cellStyle name="เครื่องหมายจุลภาค 2 20" xfId="253"/>
    <cellStyle name="เครื่องหมายจุลภาค 2 21" xfId="201"/>
    <cellStyle name="เครื่องหมายจุลภาค 2 22" xfId="221"/>
    <cellStyle name="เครื่องหมายจุลภาค 2 23" xfId="280"/>
    <cellStyle name="เครื่องหมายจุลภาค 2 24" xfId="245"/>
    <cellStyle name="เครื่องหมายจุลภาค 2 25" xfId="293"/>
    <cellStyle name="เครื่องหมายจุลภาค 2 3" xfId="32"/>
    <cellStyle name="เครื่องหมายจุลภาค 2 4" xfId="48"/>
    <cellStyle name="เครื่องหมายจุลภาค 2 5" xfId="60"/>
    <cellStyle name="เครื่องหมายจุลภาค 2 6" xfId="71"/>
    <cellStyle name="เครื่องหมายจุลภาค 2 7" xfId="85"/>
    <cellStyle name="เครื่องหมายจุลภาค 2 8" xfId="84"/>
    <cellStyle name="เครื่องหมายจุลภาค 2 9" xfId="80"/>
    <cellStyle name="เครื่องหมายจุลภาค 3" xfId="20"/>
    <cellStyle name="ปกติ 2" xfId="2"/>
    <cellStyle name="ปกติ 2 10" xfId="12"/>
    <cellStyle name="ปกติ 2 10 10" xfId="126"/>
    <cellStyle name="ปกติ 2 10 11" xfId="153"/>
    <cellStyle name="ปกติ 2 10 12" xfId="142"/>
    <cellStyle name="ปกติ 2 10 13" xfId="178"/>
    <cellStyle name="ปกติ 2 10 14" xfId="165"/>
    <cellStyle name="ปกติ 2 10 15" xfId="183"/>
    <cellStyle name="ปกติ 2 10 16" xfId="197"/>
    <cellStyle name="ปกติ 2 10 17" xfId="249"/>
    <cellStyle name="ปกติ 2 10 18" xfId="209"/>
    <cellStyle name="ปกติ 2 10 19" xfId="216"/>
    <cellStyle name="ปกติ 2 10 2" xfId="29"/>
    <cellStyle name="ปกติ 2 10 20" xfId="222"/>
    <cellStyle name="ปกติ 2 10 21" xfId="236"/>
    <cellStyle name="ปกติ 2 10 22" xfId="285"/>
    <cellStyle name="ปกติ 2 10 23" xfId="286"/>
    <cellStyle name="ปกติ 2 10 24" xfId="272"/>
    <cellStyle name="ปกติ 2 10 3" xfId="45"/>
    <cellStyle name="ปกติ 2 10 4" xfId="57"/>
    <cellStyle name="ปกติ 2 10 5" xfId="68"/>
    <cellStyle name="ปกติ 2 10 6" xfId="86"/>
    <cellStyle name="ปกติ 2 10 7" xfId="74"/>
    <cellStyle name="ปกติ 2 10 8" xfId="105"/>
    <cellStyle name="ปกติ 2 10 9" xfId="114"/>
    <cellStyle name="ปกติ 2 2" xfId="3"/>
    <cellStyle name="ปกติ 2 2 10" xfId="132"/>
    <cellStyle name="ปกติ 2 2 11" xfId="157"/>
    <cellStyle name="ปกติ 2 2 12" xfId="145"/>
    <cellStyle name="ปกติ 2 2 13" xfId="177"/>
    <cellStyle name="ปกติ 2 2 14" xfId="168"/>
    <cellStyle name="ปกติ 2 2 15" xfId="122"/>
    <cellStyle name="ปกติ 2 2 16" xfId="189"/>
    <cellStyle name="ปกติ 2 2 17" xfId="214"/>
    <cellStyle name="ปกติ 2 2 18" xfId="256"/>
    <cellStyle name="ปกติ 2 2 19" xfId="258"/>
    <cellStyle name="ปกติ 2 2 2" xfId="21"/>
    <cellStyle name="ปกติ 2 2 20" xfId="277"/>
    <cellStyle name="ปกติ 2 2 21" xfId="275"/>
    <cellStyle name="ปกติ 2 2 22" xfId="283"/>
    <cellStyle name="ปกติ 2 2 23" xfId="224"/>
    <cellStyle name="ปกติ 2 2 24" xfId="215"/>
    <cellStyle name="ปกติ 2 2 3" xfId="36"/>
    <cellStyle name="ปกติ 2 2 4" xfId="42"/>
    <cellStyle name="ปกติ 2 2 5" xfId="54"/>
    <cellStyle name="ปกติ 2 2 6" xfId="91"/>
    <cellStyle name="ปกติ 2 2 7" xfId="73"/>
    <cellStyle name="ปกติ 2 2 8" xfId="61"/>
    <cellStyle name="ปกติ 2 2 9" xfId="106"/>
    <cellStyle name="ปกติ 2 3" xfId="4"/>
    <cellStyle name="ปกติ 2 3 10" xfId="123"/>
    <cellStyle name="ปกติ 2 3 11" xfId="154"/>
    <cellStyle name="ปกติ 2 3 12" xfId="164"/>
    <cellStyle name="ปกติ 2 3 13" xfId="171"/>
    <cellStyle name="ปกติ 2 3 14" xfId="151"/>
    <cellStyle name="ปกติ 2 3 15" xfId="163"/>
    <cellStyle name="ปกติ 2 3 16" xfId="190"/>
    <cellStyle name="ปกติ 2 3 17" xfId="210"/>
    <cellStyle name="ปกติ 2 3 18" xfId="219"/>
    <cellStyle name="ปกติ 2 3 19" xfId="237"/>
    <cellStyle name="ปกติ 2 3 2" xfId="22"/>
    <cellStyle name="ปกติ 2 3 20" xfId="217"/>
    <cellStyle name="ปกติ 2 3 21" xfId="268"/>
    <cellStyle name="ปกติ 2 3 22" xfId="232"/>
    <cellStyle name="ปกติ 2 3 23" xfId="292"/>
    <cellStyle name="ปกติ 2 3 24" xfId="252"/>
    <cellStyle name="ปกติ 2 3 3" xfId="37"/>
    <cellStyle name="ปกติ 2 3 4" xfId="35"/>
    <cellStyle name="ปกติ 2 3 5" xfId="49"/>
    <cellStyle name="ปกติ 2 3 6" xfId="88"/>
    <cellStyle name="ปกติ 2 3 7" xfId="81"/>
    <cellStyle name="ปกติ 2 3 8" xfId="63"/>
    <cellStyle name="ปกติ 2 3 9" xfId="107"/>
    <cellStyle name="ปกติ 2 4" xfId="5"/>
    <cellStyle name="ปกติ 2 4 10" xfId="127"/>
    <cellStyle name="ปกติ 2 4 11" xfId="150"/>
    <cellStyle name="ปกติ 2 4 12" xfId="103"/>
    <cellStyle name="ปกติ 2 4 13" xfId="172"/>
    <cellStyle name="ปกติ 2 4 14" xfId="174"/>
    <cellStyle name="ปกติ 2 4 15" xfId="161"/>
    <cellStyle name="ปกติ 2 4 16" xfId="191"/>
    <cellStyle name="ปกติ 2 4 17" xfId="206"/>
    <cellStyle name="ปกติ 2 4 18" xfId="228"/>
    <cellStyle name="ปกติ 2 4 19" xfId="211"/>
    <cellStyle name="ปกติ 2 4 2" xfId="23"/>
    <cellStyle name="ปกติ 2 4 20" xfId="243"/>
    <cellStyle name="ปกติ 2 4 21" xfId="265"/>
    <cellStyle name="ปกติ 2 4 22" xfId="239"/>
    <cellStyle name="ปกติ 2 4 23" xfId="250"/>
    <cellStyle name="ปกติ 2 4 24" xfId="288"/>
    <cellStyle name="ปกติ 2 4 3" xfId="38"/>
    <cellStyle name="ปกติ 2 4 4" xfId="53"/>
    <cellStyle name="ปกติ 2 4 5" xfId="64"/>
    <cellStyle name="ปกติ 2 4 6" xfId="79"/>
    <cellStyle name="ปกติ 2 4 7" xfId="97"/>
    <cellStyle name="ปกติ 2 4 8" xfId="104"/>
    <cellStyle name="ปกติ 2 4 9" xfId="108"/>
    <cellStyle name="ปกติ 2 5" xfId="6"/>
    <cellStyle name="ปกติ 2 5 10" xfId="121"/>
    <cellStyle name="ปกติ 2 5 11" xfId="137"/>
    <cellStyle name="ปกติ 2 5 12" xfId="139"/>
    <cellStyle name="ปกติ 2 5 13" xfId="167"/>
    <cellStyle name="ปกติ 2 5 14" xfId="158"/>
    <cellStyle name="ปกติ 2 5 15" xfId="159"/>
    <cellStyle name="ปกติ 2 5 16" xfId="192"/>
    <cellStyle name="ปกติ 2 5 17" xfId="202"/>
    <cellStyle name="ปกติ 2 5 18" xfId="218"/>
    <cellStyle name="ปกติ 2 5 19" xfId="259"/>
    <cellStyle name="ปกติ 2 5 2" xfId="24"/>
    <cellStyle name="ปกติ 2 5 20" xfId="208"/>
    <cellStyle name="ปกติ 2 5 21" xfId="238"/>
    <cellStyle name="ปกติ 2 5 22" xfId="291"/>
    <cellStyle name="ปกติ 2 5 23" xfId="295"/>
    <cellStyle name="ปกติ 2 5 24" xfId="257"/>
    <cellStyle name="ปกติ 2 5 3" xfId="39"/>
    <cellStyle name="ปกติ 2 5 4" xfId="51"/>
    <cellStyle name="ปกติ 2 5 5" xfId="62"/>
    <cellStyle name="ปกติ 2 5 6" xfId="72"/>
    <cellStyle name="ปกติ 2 5 7" xfId="94"/>
    <cellStyle name="ปกติ 2 5 8" xfId="102"/>
    <cellStyle name="ปกติ 2 5 9" xfId="109"/>
    <cellStyle name="ปกติ 2 6" xfId="7"/>
    <cellStyle name="ปกติ 2 6 10" xfId="146"/>
    <cellStyle name="ปกติ 2 6 11" xfId="133"/>
    <cellStyle name="ปกติ 2 6 12" xfId="131"/>
    <cellStyle name="ปกติ 2 6 13" xfId="118"/>
    <cellStyle name="ปกติ 2 6 14" xfId="179"/>
    <cellStyle name="ปกติ 2 6 15" xfId="188"/>
    <cellStyle name="ปกติ 2 6 16" xfId="193"/>
    <cellStyle name="ปกติ 2 6 17" xfId="262"/>
    <cellStyle name="ปกติ 2 6 18" xfId="266"/>
    <cellStyle name="ปกติ 2 6 19" xfId="276"/>
    <cellStyle name="ปกติ 2 6 2" xfId="25"/>
    <cellStyle name="ปกติ 2 6 20" xfId="207"/>
    <cellStyle name="ปกติ 2 6 21" xfId="203"/>
    <cellStyle name="ปกติ 2 6 22" xfId="289"/>
    <cellStyle name="ปกติ 2 6 23" xfId="294"/>
    <cellStyle name="ปกติ 2 6 24" xfId="247"/>
    <cellStyle name="ปกติ 2 6 3" xfId="40"/>
    <cellStyle name="ปกติ 2 6 4" xfId="33"/>
    <cellStyle name="ปกติ 2 6 5" xfId="52"/>
    <cellStyle name="ปกติ 2 6 6" xfId="65"/>
    <cellStyle name="ปกติ 2 6 7" xfId="83"/>
    <cellStyle name="ปกติ 2 6 8" xfId="100"/>
    <cellStyle name="ปกติ 2 6 9" xfId="110"/>
    <cellStyle name="ปกติ 2 7" xfId="8"/>
    <cellStyle name="ปกติ 2 7 10" xfId="143"/>
    <cellStyle name="ปกติ 2 7 11" xfId="135"/>
    <cellStyle name="ปกติ 2 7 12" xfId="128"/>
    <cellStyle name="ปกติ 2 7 13" xfId="136"/>
    <cellStyle name="ปกติ 2 7 14" xfId="124"/>
    <cellStyle name="ปกติ 2 7 15" xfId="187"/>
    <cellStyle name="ปกติ 2 7 16" xfId="194"/>
    <cellStyle name="ปกติ 2 7 17" xfId="263"/>
    <cellStyle name="ปกติ 2 7 18" xfId="267"/>
    <cellStyle name="ปกติ 2 7 19" xfId="273"/>
    <cellStyle name="ปกติ 2 7 2" xfId="26"/>
    <cellStyle name="ปกติ 2 7 20" xfId="248"/>
    <cellStyle name="ปกติ 2 7 21" xfId="230"/>
    <cellStyle name="ปกติ 2 7 22" xfId="281"/>
    <cellStyle name="ปกติ 2 7 23" xfId="260"/>
    <cellStyle name="ปกติ 2 7 24" xfId="296"/>
    <cellStyle name="ปกติ 2 7 3" xfId="41"/>
    <cellStyle name="ปกติ 2 7 4" xfId="34"/>
    <cellStyle name="ปกติ 2 7 5" xfId="50"/>
    <cellStyle name="ปกติ 2 7 6" xfId="90"/>
    <cellStyle name="ปกติ 2 7 7" xfId="75"/>
    <cellStyle name="ปกติ 2 7 8" xfId="98"/>
    <cellStyle name="ปกติ 2 7 9" xfId="111"/>
    <cellStyle name="ปกติ 2 8" xfId="10"/>
    <cellStyle name="ปกติ 2 8 10" xfId="134"/>
    <cellStyle name="ปกติ 2 8 11" xfId="162"/>
    <cellStyle name="ปกติ 2 8 12" xfId="155"/>
    <cellStyle name="ปกติ 2 8 13" xfId="160"/>
    <cellStyle name="ปกติ 2 8 14" xfId="185"/>
    <cellStyle name="ปกติ 2 8 15" xfId="186"/>
    <cellStyle name="ปกติ 2 8 16" xfId="195"/>
    <cellStyle name="ปกติ 2 8 17" xfId="255"/>
    <cellStyle name="ปกติ 2 8 18" xfId="220"/>
    <cellStyle name="ปกติ 2 8 19" xfId="271"/>
    <cellStyle name="ปกติ 2 8 2" xfId="27"/>
    <cellStyle name="ปกติ 2 8 20" xfId="278"/>
    <cellStyle name="ปกติ 2 8 21" xfId="270"/>
    <cellStyle name="ปกติ 2 8 22" xfId="234"/>
    <cellStyle name="ปกติ 2 8 23" xfId="244"/>
    <cellStyle name="ปกติ 2 8 24" xfId="264"/>
    <cellStyle name="ปกติ 2 8 3" xfId="43"/>
    <cellStyle name="ปกติ 2 8 4" xfId="55"/>
    <cellStyle name="ปกติ 2 8 5" xfId="66"/>
    <cellStyle name="ปกติ 2 8 6" xfId="77"/>
    <cellStyle name="ปกติ 2 8 7" xfId="96"/>
    <cellStyle name="ปกติ 2 8 8" xfId="78"/>
    <cellStyle name="ปกติ 2 8 9" xfId="112"/>
    <cellStyle name="ปกติ 2 9" xfId="11"/>
    <cellStyle name="ปกติ 2 9 10" xfId="129"/>
    <cellStyle name="ปกติ 2 9 11" xfId="156"/>
    <cellStyle name="ปกติ 2 9 12" xfId="166"/>
    <cellStyle name="ปกติ 2 9 13" xfId="181"/>
    <cellStyle name="ปกติ 2 9 14" xfId="184"/>
    <cellStyle name="ปกติ 2 9 15" xfId="140"/>
    <cellStyle name="ปกติ 2 9 16" xfId="196"/>
    <cellStyle name="ปกติ 2 9 17" xfId="246"/>
    <cellStyle name="ปกติ 2 9 18" xfId="235"/>
    <cellStyle name="ปกติ 2 9 19" xfId="205"/>
    <cellStyle name="ปกติ 2 9 2" xfId="28"/>
    <cellStyle name="ปกติ 2 9 20" xfId="240"/>
    <cellStyle name="ปกติ 2 9 21" xfId="227"/>
    <cellStyle name="ปกติ 2 9 22" xfId="287"/>
    <cellStyle name="ปกติ 2 9 23" xfId="274"/>
    <cellStyle name="ปกติ 2 9 24" xfId="225"/>
    <cellStyle name="ปกติ 2 9 3" xfId="44"/>
    <cellStyle name="ปกติ 2 9 4" xfId="56"/>
    <cellStyle name="ปกติ 2 9 5" xfId="67"/>
    <cellStyle name="ปกติ 2 9 6" xfId="89"/>
    <cellStyle name="ปกติ 2 9 7" xfId="93"/>
    <cellStyle name="ปกติ 2 9 8" xfId="87"/>
    <cellStyle name="ปกติ 2 9 9" xfId="113"/>
    <cellStyle name="ปกติ 3" xfId="9"/>
    <cellStyle name="ปกติ 4" xfId="13"/>
    <cellStyle name="ปกติ 4 10" xfId="115"/>
    <cellStyle name="ปกติ 4 11" xfId="120"/>
    <cellStyle name="ปกติ 4 12" xfId="149"/>
    <cellStyle name="ปกติ 4 13" xfId="148"/>
    <cellStyle name="ปกติ 4 14" xfId="176"/>
    <cellStyle name="ปกติ 4 15" xfId="170"/>
    <cellStyle name="ปกติ 4 16" xfId="182"/>
    <cellStyle name="ปกติ 4 17" xfId="198"/>
    <cellStyle name="ปกติ 4 18" xfId="242"/>
    <cellStyle name="ปกติ 4 19" xfId="223"/>
    <cellStyle name="ปกติ 4 2" xfId="16"/>
    <cellStyle name="ปกติ 4 20" xfId="212"/>
    <cellStyle name="ปกติ 4 21" xfId="269"/>
    <cellStyle name="ปกติ 4 22" xfId="254"/>
    <cellStyle name="ปกติ 4 23" xfId="282"/>
    <cellStyle name="ปกติ 4 24" xfId="290"/>
    <cellStyle name="ปกติ 4 25" xfId="241"/>
    <cellStyle name="ปกติ 4 3" xfId="30"/>
    <cellStyle name="ปกติ 4 4" xfId="46"/>
    <cellStyle name="ปกติ 4 5" xfId="58"/>
    <cellStyle name="ปกติ 4 6" xfId="69"/>
    <cellStyle name="ปกติ 4 7" xfId="76"/>
    <cellStyle name="ปกติ 4 8" xfId="95"/>
    <cellStyle name="ปกติ 4 9" xfId="101"/>
    <cellStyle name="ปกติ 5" xfId="14"/>
    <cellStyle name="ปกติ 5 10" xfId="116"/>
    <cellStyle name="ปกติ 5 11" xfId="147"/>
    <cellStyle name="ปกติ 5 12" xfId="138"/>
    <cellStyle name="ปกติ 5 13" xfId="130"/>
    <cellStyle name="ปกติ 5 14" xfId="169"/>
    <cellStyle name="ปกติ 5 15" xfId="180"/>
    <cellStyle name="ปกติ 5 16" xfId="175"/>
    <cellStyle name="ปกติ 5 17" xfId="199"/>
    <cellStyle name="ปกติ 5 18" xfId="231"/>
    <cellStyle name="ปกติ 5 19" xfId="233"/>
    <cellStyle name="ปกติ 5 2" xfId="17"/>
    <cellStyle name="ปกติ 5 20" xfId="251"/>
    <cellStyle name="ปกติ 5 21" xfId="213"/>
    <cellStyle name="ปกติ 5 22" xfId="284"/>
    <cellStyle name="ปกติ 5 23" xfId="279"/>
    <cellStyle name="ปกติ 5 24" xfId="204"/>
    <cellStyle name="ปกติ 5 25" xfId="226"/>
    <cellStyle name="ปกติ 5 3" xfId="31"/>
    <cellStyle name="ปกติ 5 4" xfId="47"/>
    <cellStyle name="ปกติ 5 5" xfId="59"/>
    <cellStyle name="ปกติ 5 6" xfId="70"/>
    <cellStyle name="ปกติ 5 7" xfId="82"/>
    <cellStyle name="ปกติ 5 8" xfId="92"/>
    <cellStyle name="ปกติ 5 9" xfId="99"/>
    <cellStyle name="ปกติ 6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"/>
  <sheetViews>
    <sheetView workbookViewId="0">
      <selection activeCell="D22" sqref="D22"/>
    </sheetView>
  </sheetViews>
  <sheetFormatPr defaultRowHeight="14.25" x14ac:dyDescent="0.2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E21"/>
  <sheetViews>
    <sheetView workbookViewId="0">
      <selection activeCell="A2" sqref="A2:K2"/>
    </sheetView>
  </sheetViews>
  <sheetFormatPr defaultRowHeight="14.25" x14ac:dyDescent="0.2"/>
  <cols>
    <col min="1" max="1" width="11.75" customWidth="1"/>
  </cols>
  <sheetData>
    <row r="1" spans="1:31" ht="21" x14ac:dyDescent="0.35">
      <c r="A1" s="582" t="s">
        <v>439</v>
      </c>
      <c r="B1" s="582"/>
      <c r="C1" s="582"/>
      <c r="D1" s="582"/>
      <c r="E1" s="582"/>
      <c r="F1" s="582"/>
      <c r="G1" s="582"/>
      <c r="H1" s="582"/>
      <c r="I1" s="582"/>
      <c r="J1" s="582"/>
      <c r="K1" s="36"/>
    </row>
    <row r="2" spans="1:31" ht="21" x14ac:dyDescent="0.35">
      <c r="A2" s="582" t="s">
        <v>440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31" ht="21" customHeight="1" x14ac:dyDescent="0.35">
      <c r="A3" s="2"/>
      <c r="B3" s="2"/>
      <c r="C3" s="2"/>
      <c r="D3" s="2"/>
      <c r="E3" s="2"/>
      <c r="F3" s="1"/>
      <c r="G3" s="1"/>
      <c r="K3" s="601" t="s">
        <v>310</v>
      </c>
      <c r="L3" s="601"/>
      <c r="M3" s="601"/>
    </row>
    <row r="4" spans="1:31" ht="15.6" customHeight="1" x14ac:dyDescent="0.2">
      <c r="A4" s="596" t="s">
        <v>30</v>
      </c>
      <c r="B4" s="605" t="s">
        <v>47</v>
      </c>
      <c r="C4" s="642"/>
      <c r="D4" s="643"/>
      <c r="E4" s="605" t="s">
        <v>48</v>
      </c>
      <c r="F4" s="606"/>
      <c r="G4" s="607"/>
      <c r="H4" s="605" t="s">
        <v>49</v>
      </c>
      <c r="I4" s="606"/>
      <c r="J4" s="607"/>
      <c r="K4" s="605" t="s">
        <v>247</v>
      </c>
      <c r="L4" s="606"/>
      <c r="M4" s="607"/>
    </row>
    <row r="5" spans="1:31" ht="13.9" customHeight="1" x14ac:dyDescent="0.2">
      <c r="A5" s="616"/>
      <c r="B5" s="644"/>
      <c r="C5" s="645"/>
      <c r="D5" s="646"/>
      <c r="E5" s="608"/>
      <c r="F5" s="609"/>
      <c r="G5" s="610"/>
      <c r="H5" s="608"/>
      <c r="I5" s="609"/>
      <c r="J5" s="610"/>
      <c r="K5" s="608"/>
      <c r="L5" s="609"/>
      <c r="M5" s="610"/>
    </row>
    <row r="6" spans="1:31" s="258" customFormat="1" ht="13.9" customHeight="1" x14ac:dyDescent="0.25">
      <c r="A6" s="616"/>
      <c r="B6" s="178" t="s">
        <v>3</v>
      </c>
      <c r="C6" s="178" t="s">
        <v>31</v>
      </c>
      <c r="D6" s="178" t="s">
        <v>32</v>
      </c>
      <c r="E6" s="308" t="s">
        <v>3</v>
      </c>
      <c r="F6" s="178" t="s">
        <v>31</v>
      </c>
      <c r="G6" s="178" t="s">
        <v>32</v>
      </c>
      <c r="H6" s="178" t="s">
        <v>3</v>
      </c>
      <c r="I6" s="178" t="s">
        <v>31</v>
      </c>
      <c r="J6" s="178" t="s">
        <v>32</v>
      </c>
      <c r="K6" s="178" t="s">
        <v>3</v>
      </c>
      <c r="L6" s="178" t="s">
        <v>31</v>
      </c>
      <c r="M6" s="178" t="s">
        <v>32</v>
      </c>
    </row>
    <row r="7" spans="1:31" ht="15.75" x14ac:dyDescent="0.2">
      <c r="A7" s="597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312" t="s">
        <v>4</v>
      </c>
      <c r="L7" s="312" t="s">
        <v>324</v>
      </c>
      <c r="M7" s="312" t="s">
        <v>325</v>
      </c>
    </row>
    <row r="8" spans="1:31" s="71" customFormat="1" ht="15.75" x14ac:dyDescent="0.25">
      <c r="A8" s="25" t="s">
        <v>3</v>
      </c>
      <c r="B8" s="128">
        <v>37706.300000000003</v>
      </c>
      <c r="C8" s="128">
        <v>20489.199999999997</v>
      </c>
      <c r="D8" s="128">
        <v>17217.2</v>
      </c>
      <c r="E8" s="128">
        <v>38037.300000000003</v>
      </c>
      <c r="F8" s="128">
        <v>20652.499999999996</v>
      </c>
      <c r="G8" s="128">
        <v>17385</v>
      </c>
      <c r="H8" s="150">
        <v>38464.699999999997</v>
      </c>
      <c r="I8" s="150">
        <v>20814.3</v>
      </c>
      <c r="J8" s="150">
        <v>17650.400000000001</v>
      </c>
      <c r="K8" s="150">
        <v>38939.129978074387</v>
      </c>
      <c r="L8" s="150">
        <v>21129.083631325102</v>
      </c>
      <c r="M8" s="150">
        <v>17810.04634674995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ht="15.75" x14ac:dyDescent="0.25">
      <c r="A9" s="28" t="s">
        <v>86</v>
      </c>
      <c r="B9" s="123">
        <v>556</v>
      </c>
      <c r="C9" s="123">
        <v>367.1</v>
      </c>
      <c r="D9" s="123">
        <v>188.9</v>
      </c>
      <c r="E9" s="123">
        <v>520.20000000000005</v>
      </c>
      <c r="F9" s="123">
        <v>351.6</v>
      </c>
      <c r="G9" s="123">
        <v>168.6</v>
      </c>
      <c r="H9" s="123">
        <v>471.2</v>
      </c>
      <c r="I9" s="123">
        <v>324.39999999999998</v>
      </c>
      <c r="J9" s="123">
        <v>146.69999999999999</v>
      </c>
      <c r="K9" s="123">
        <v>476.56809707500031</v>
      </c>
      <c r="L9" s="123">
        <v>328.93841179999993</v>
      </c>
      <c r="M9" s="123">
        <v>147.62968527500001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ht="15.75" x14ac:dyDescent="0.25">
      <c r="A10" s="29" t="s">
        <v>34</v>
      </c>
      <c r="B10" s="117">
        <v>784</v>
      </c>
      <c r="C10" s="117">
        <v>496.3</v>
      </c>
      <c r="D10" s="117">
        <v>287.7</v>
      </c>
      <c r="E10" s="117">
        <v>767.6</v>
      </c>
      <c r="F10" s="117">
        <v>479.4</v>
      </c>
      <c r="G10" s="117">
        <v>288.2</v>
      </c>
      <c r="H10" s="117">
        <v>754.5</v>
      </c>
      <c r="I10" s="117">
        <v>472.1</v>
      </c>
      <c r="J10" s="117">
        <v>282.5</v>
      </c>
      <c r="K10" s="117">
        <v>749.01918659999978</v>
      </c>
      <c r="L10" s="117">
        <v>480.88793780000015</v>
      </c>
      <c r="M10" s="117">
        <v>268.13124880000004</v>
      </c>
    </row>
    <row r="11" spans="1:31" ht="15.75" x14ac:dyDescent="0.25">
      <c r="A11" s="29" t="s">
        <v>35</v>
      </c>
      <c r="B11" s="117">
        <v>3471.2</v>
      </c>
      <c r="C11" s="117">
        <v>1992.1</v>
      </c>
      <c r="D11" s="117">
        <v>1479.1</v>
      </c>
      <c r="E11" s="117">
        <v>3473.2</v>
      </c>
      <c r="F11" s="117">
        <v>2004.6</v>
      </c>
      <c r="G11" s="117">
        <v>1468.6</v>
      </c>
      <c r="H11" s="117">
        <v>3452</v>
      </c>
      <c r="I11" s="117">
        <v>2012.8</v>
      </c>
      <c r="J11" s="117">
        <v>1439.2</v>
      </c>
      <c r="K11" s="117">
        <v>3427.5617690250065</v>
      </c>
      <c r="L11" s="117">
        <v>2000.4679087749994</v>
      </c>
      <c r="M11" s="117">
        <v>1427.0938602499998</v>
      </c>
    </row>
    <row r="12" spans="1:31" ht="15.75" x14ac:dyDescent="0.25">
      <c r="A12" s="29" t="s">
        <v>36</v>
      </c>
      <c r="B12" s="117">
        <v>4496.7</v>
      </c>
      <c r="C12" s="117">
        <v>2475.6999999999998</v>
      </c>
      <c r="D12" s="117">
        <v>2021</v>
      </c>
      <c r="E12" s="117">
        <v>4499.2</v>
      </c>
      <c r="F12" s="117">
        <v>2472.8000000000002</v>
      </c>
      <c r="G12" s="117">
        <v>2026.5</v>
      </c>
      <c r="H12" s="117">
        <v>4505.3999999999996</v>
      </c>
      <c r="I12" s="117">
        <v>2470.9</v>
      </c>
      <c r="J12" s="117">
        <v>2034.5</v>
      </c>
      <c r="K12" s="117">
        <v>4498.1690547499948</v>
      </c>
      <c r="L12" s="117">
        <v>2471.4137397750046</v>
      </c>
      <c r="M12" s="117">
        <v>2026.7553149749986</v>
      </c>
    </row>
    <row r="13" spans="1:31" ht="15.75" x14ac:dyDescent="0.25">
      <c r="A13" s="29" t="s">
        <v>37</v>
      </c>
      <c r="B13" s="117">
        <v>4783</v>
      </c>
      <c r="C13" s="117">
        <v>2543.1</v>
      </c>
      <c r="D13" s="117">
        <v>2239.8000000000002</v>
      </c>
      <c r="E13" s="117">
        <v>4730.1000000000004</v>
      </c>
      <c r="F13" s="117">
        <v>2531.3000000000002</v>
      </c>
      <c r="G13" s="117">
        <v>2198.8000000000002</v>
      </c>
      <c r="H13" s="117">
        <v>4746.8</v>
      </c>
      <c r="I13" s="117">
        <v>2536.5</v>
      </c>
      <c r="J13" s="117">
        <v>2210.3000000000002</v>
      </c>
      <c r="K13" s="117">
        <v>4739.1970562500055</v>
      </c>
      <c r="L13" s="117">
        <v>2541.1441404000007</v>
      </c>
      <c r="M13" s="117">
        <v>2198.0529158499994</v>
      </c>
    </row>
    <row r="14" spans="1:31" ht="15.75" x14ac:dyDescent="0.25">
      <c r="A14" s="29" t="s">
        <v>38</v>
      </c>
      <c r="B14" s="117">
        <v>4977.3999999999996</v>
      </c>
      <c r="C14" s="117">
        <v>2575.3000000000002</v>
      </c>
      <c r="D14" s="117">
        <v>2402.1999999999998</v>
      </c>
      <c r="E14" s="117">
        <v>4966</v>
      </c>
      <c r="F14" s="117">
        <v>2568.6</v>
      </c>
      <c r="G14" s="117">
        <v>2397.4</v>
      </c>
      <c r="H14" s="117">
        <v>4953.1000000000004</v>
      </c>
      <c r="I14" s="117">
        <v>2561.4</v>
      </c>
      <c r="J14" s="117">
        <v>2391.6999999999998</v>
      </c>
      <c r="K14" s="117">
        <v>4909.1328223999944</v>
      </c>
      <c r="L14" s="117">
        <v>2560.4289415250023</v>
      </c>
      <c r="M14" s="117">
        <v>2348.703880874999</v>
      </c>
    </row>
    <row r="15" spans="1:31" ht="15.75" x14ac:dyDescent="0.25">
      <c r="A15" s="29" t="s">
        <v>39</v>
      </c>
      <c r="B15" s="117">
        <v>4947.1000000000004</v>
      </c>
      <c r="C15" s="117">
        <v>2575.3000000000002</v>
      </c>
      <c r="D15" s="117">
        <v>2371.8000000000002</v>
      </c>
      <c r="E15" s="117">
        <v>4933.8999999999996</v>
      </c>
      <c r="F15" s="117">
        <v>2550.3000000000002</v>
      </c>
      <c r="G15" s="117">
        <v>2383.6</v>
      </c>
      <c r="H15" s="117">
        <v>4920.7</v>
      </c>
      <c r="I15" s="117">
        <v>2526.5</v>
      </c>
      <c r="J15" s="117">
        <v>2394.1999999999998</v>
      </c>
      <c r="K15" s="117">
        <v>4912.5537090249973</v>
      </c>
      <c r="L15" s="117">
        <v>2500.5692586500049</v>
      </c>
      <c r="M15" s="117">
        <v>2411.984450375001</v>
      </c>
    </row>
    <row r="16" spans="1:31" ht="15.75" x14ac:dyDescent="0.25">
      <c r="A16" s="29" t="s">
        <v>40</v>
      </c>
      <c r="B16" s="117">
        <v>4496.6000000000004</v>
      </c>
      <c r="C16" s="117">
        <v>2343.4</v>
      </c>
      <c r="D16" s="117">
        <v>2153.3000000000002</v>
      </c>
      <c r="E16" s="117">
        <v>4609.5</v>
      </c>
      <c r="F16" s="117">
        <v>2409.5</v>
      </c>
      <c r="G16" s="117">
        <v>2200</v>
      </c>
      <c r="H16" s="117">
        <v>4744.8</v>
      </c>
      <c r="I16" s="117">
        <v>2476.9</v>
      </c>
      <c r="J16" s="117">
        <v>2267.9</v>
      </c>
      <c r="K16" s="117">
        <v>4835.3409694999864</v>
      </c>
      <c r="L16" s="117">
        <v>2549.4113863000121</v>
      </c>
      <c r="M16" s="117">
        <v>2285.9295831999971</v>
      </c>
    </row>
    <row r="17" spans="1:13" ht="15.75" x14ac:dyDescent="0.25">
      <c r="A17" s="29" t="s">
        <v>41</v>
      </c>
      <c r="B17" s="117">
        <v>3656.9</v>
      </c>
      <c r="C17" s="117">
        <v>1963.1</v>
      </c>
      <c r="D17" s="117">
        <v>1693.7</v>
      </c>
      <c r="E17" s="117">
        <v>3772.9</v>
      </c>
      <c r="F17" s="117">
        <v>2013.6</v>
      </c>
      <c r="G17" s="117">
        <v>1759.3</v>
      </c>
      <c r="H17" s="117">
        <v>3930.5</v>
      </c>
      <c r="I17" s="117">
        <v>2089.5</v>
      </c>
      <c r="J17" s="117">
        <v>1841</v>
      </c>
      <c r="K17" s="117">
        <v>3939.3697531500043</v>
      </c>
      <c r="L17" s="117">
        <v>2094.5967721250031</v>
      </c>
      <c r="M17" s="117">
        <v>1844.7729810249932</v>
      </c>
    </row>
    <row r="18" spans="1:13" ht="15.75" x14ac:dyDescent="0.25">
      <c r="A18" s="29" t="s">
        <v>42</v>
      </c>
      <c r="B18" s="117">
        <v>2606.6</v>
      </c>
      <c r="C18" s="117">
        <v>1433.3</v>
      </c>
      <c r="D18" s="117">
        <v>1173.4000000000001</v>
      </c>
      <c r="E18" s="117">
        <v>2756.7</v>
      </c>
      <c r="F18" s="117">
        <v>1516.6</v>
      </c>
      <c r="G18" s="117">
        <v>1240.0999999999999</v>
      </c>
      <c r="H18" s="117">
        <v>2914.2</v>
      </c>
      <c r="I18" s="117">
        <v>1581.5</v>
      </c>
      <c r="J18" s="117">
        <v>1332.7</v>
      </c>
      <c r="K18" s="117">
        <v>3180.4935597500021</v>
      </c>
      <c r="L18" s="117">
        <v>1729.2348071750048</v>
      </c>
      <c r="M18" s="117">
        <v>1451.2587525749989</v>
      </c>
    </row>
    <row r="19" spans="1:13" ht="15.75" x14ac:dyDescent="0.25">
      <c r="A19" s="30" t="s">
        <v>43</v>
      </c>
      <c r="B19" s="118">
        <v>2930.8</v>
      </c>
      <c r="C19" s="118">
        <v>1724.5</v>
      </c>
      <c r="D19" s="118">
        <v>1206.3</v>
      </c>
      <c r="E19" s="118">
        <v>3008</v>
      </c>
      <c r="F19" s="118">
        <v>1754.2</v>
      </c>
      <c r="G19" s="118">
        <v>1253.9000000000001</v>
      </c>
      <c r="H19" s="118">
        <v>3071.5</v>
      </c>
      <c r="I19" s="118">
        <v>1761.8</v>
      </c>
      <c r="J19" s="118">
        <v>1309.7</v>
      </c>
      <c r="K19" s="118">
        <v>3271.7240005500016</v>
      </c>
      <c r="L19" s="118">
        <v>1871.9903269999968</v>
      </c>
      <c r="M19" s="118">
        <v>1399.7336735500035</v>
      </c>
    </row>
    <row r="20" spans="1:13" ht="18.75" x14ac:dyDescent="0.3">
      <c r="A20" s="23" t="s">
        <v>514</v>
      </c>
      <c r="B20" s="23"/>
      <c r="C20" s="23"/>
      <c r="D20" s="23"/>
      <c r="E20" s="23"/>
      <c r="F20" s="1"/>
      <c r="G20" s="1"/>
      <c r="H20" s="1"/>
      <c r="I20" s="1"/>
      <c r="J20" s="1"/>
    </row>
    <row r="21" spans="1:13" ht="18.75" x14ac:dyDescent="0.3">
      <c r="A21" s="23" t="s">
        <v>515</v>
      </c>
      <c r="B21" s="23"/>
      <c r="C21" s="23"/>
      <c r="D21" s="23"/>
      <c r="E21" s="23"/>
      <c r="F21" s="1"/>
      <c r="G21" s="1"/>
      <c r="H21" s="1"/>
      <c r="I21" s="1"/>
      <c r="J21" s="1"/>
    </row>
  </sheetData>
  <mergeCells count="8">
    <mergeCell ref="A1:J1"/>
    <mergeCell ref="A2:K2"/>
    <mergeCell ref="K4:M5"/>
    <mergeCell ref="A4:A7"/>
    <mergeCell ref="K3:M3"/>
    <mergeCell ref="B4:D5"/>
    <mergeCell ref="E4:G5"/>
    <mergeCell ref="H4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23"/>
  <sheetViews>
    <sheetView topLeftCell="A4" zoomScale="130" zoomScaleNormal="130" workbookViewId="0">
      <selection activeCell="G22" sqref="G22"/>
    </sheetView>
  </sheetViews>
  <sheetFormatPr defaultRowHeight="14.25" x14ac:dyDescent="0.2"/>
  <cols>
    <col min="1" max="1" width="12.25" customWidth="1"/>
    <col min="2" max="11" width="10.625" customWidth="1"/>
  </cols>
  <sheetData>
    <row r="1" spans="1:24" ht="21" x14ac:dyDescent="0.35">
      <c r="A1" s="582" t="s">
        <v>441</v>
      </c>
      <c r="B1" s="582"/>
      <c r="C1" s="582"/>
      <c r="D1" s="582"/>
      <c r="E1" s="582"/>
      <c r="F1" s="582"/>
      <c r="G1" s="582"/>
      <c r="H1" s="3"/>
      <c r="I1" s="36"/>
    </row>
    <row r="2" spans="1:24" ht="21" x14ac:dyDescent="0.35">
      <c r="A2" s="582" t="s">
        <v>442</v>
      </c>
      <c r="B2" s="582"/>
      <c r="C2" s="582"/>
      <c r="D2" s="582"/>
      <c r="E2" s="582"/>
      <c r="F2" s="582"/>
      <c r="G2" s="582"/>
      <c r="H2" s="582"/>
      <c r="I2" s="582"/>
      <c r="J2" s="51"/>
      <c r="K2" s="51"/>
    </row>
    <row r="3" spans="1:24" ht="25.15" customHeight="1" x14ac:dyDescent="0.35">
      <c r="A3" s="2"/>
      <c r="B3" s="2"/>
      <c r="C3" s="2"/>
      <c r="D3" s="2"/>
      <c r="E3" s="2"/>
      <c r="F3" s="278"/>
      <c r="G3" s="279"/>
      <c r="H3" s="279"/>
      <c r="I3" s="601" t="s">
        <v>310</v>
      </c>
      <c r="J3" s="647"/>
      <c r="K3" s="647"/>
    </row>
    <row r="4" spans="1:24" ht="16.899999999999999" customHeight="1" x14ac:dyDescent="0.2">
      <c r="A4" s="596" t="s">
        <v>30</v>
      </c>
      <c r="B4" s="617" t="s">
        <v>304</v>
      </c>
      <c r="C4" s="648"/>
      <c r="D4" s="649"/>
      <c r="E4" s="617" t="s">
        <v>405</v>
      </c>
      <c r="F4" s="648"/>
      <c r="G4" s="649"/>
      <c r="H4" s="617" t="s">
        <v>431</v>
      </c>
      <c r="I4" s="648"/>
      <c r="J4" s="649"/>
      <c r="K4" s="596" t="s">
        <v>52</v>
      </c>
    </row>
    <row r="5" spans="1:24" ht="15.6" customHeight="1" x14ac:dyDescent="0.2">
      <c r="A5" s="616"/>
      <c r="B5" s="650"/>
      <c r="C5" s="651"/>
      <c r="D5" s="652"/>
      <c r="E5" s="650"/>
      <c r="F5" s="651"/>
      <c r="G5" s="652"/>
      <c r="H5" s="650"/>
      <c r="I5" s="651"/>
      <c r="J5" s="652"/>
      <c r="K5" s="616"/>
    </row>
    <row r="6" spans="1:24" s="258" customFormat="1" ht="15.6" customHeight="1" x14ac:dyDescent="0.25">
      <c r="A6" s="616"/>
      <c r="B6" s="178" t="s">
        <v>3</v>
      </c>
      <c r="C6" s="178" t="s">
        <v>31</v>
      </c>
      <c r="D6" s="178" t="s">
        <v>32</v>
      </c>
      <c r="E6" s="313" t="s">
        <v>3</v>
      </c>
      <c r="F6" s="314" t="s">
        <v>31</v>
      </c>
      <c r="G6" s="313" t="s">
        <v>32</v>
      </c>
      <c r="H6" s="313" t="s">
        <v>3</v>
      </c>
      <c r="I6" s="314" t="s">
        <v>31</v>
      </c>
      <c r="J6" s="313" t="s">
        <v>32</v>
      </c>
      <c r="K6" s="616"/>
    </row>
    <row r="7" spans="1:24" ht="15.75" x14ac:dyDescent="0.2">
      <c r="A7" s="597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616"/>
    </row>
    <row r="8" spans="1:24" s="71" customFormat="1" ht="15.75" x14ac:dyDescent="0.25">
      <c r="A8" s="25" t="s">
        <v>3</v>
      </c>
      <c r="B8" s="150">
        <v>38906.888771349943</v>
      </c>
      <c r="C8" s="150">
        <v>21245.908498174958</v>
      </c>
      <c r="D8" s="150">
        <v>17660.980273174908</v>
      </c>
      <c r="E8" s="280">
        <v>38077.428687375112</v>
      </c>
      <c r="F8" s="280">
        <v>20753.730769725145</v>
      </c>
      <c r="G8" s="280">
        <v>17323.697917650166</v>
      </c>
      <c r="H8" s="280">
        <v>38016.169220650117</v>
      </c>
      <c r="I8" s="280">
        <v>20690.009244674988</v>
      </c>
      <c r="J8" s="280">
        <v>17326.159975974944</v>
      </c>
      <c r="K8" s="98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5.75" x14ac:dyDescent="0.25">
      <c r="A9" s="28" t="s">
        <v>86</v>
      </c>
      <c r="B9" s="123">
        <v>405.31803717499963</v>
      </c>
      <c r="C9" s="123">
        <v>291.32571977499987</v>
      </c>
      <c r="D9" s="123">
        <v>113.99231740000006</v>
      </c>
      <c r="E9" s="281">
        <v>329.56998874999999</v>
      </c>
      <c r="F9" s="281">
        <v>239.62526932499992</v>
      </c>
      <c r="G9" s="281">
        <v>89.94471942499996</v>
      </c>
      <c r="H9" s="281">
        <v>313.34182135000003</v>
      </c>
      <c r="I9" s="281">
        <v>227.8964278</v>
      </c>
      <c r="J9" s="281">
        <v>85.445393549999991</v>
      </c>
      <c r="K9" s="99" t="s">
        <v>86</v>
      </c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15.75" x14ac:dyDescent="0.25">
      <c r="A10" s="29" t="s">
        <v>34</v>
      </c>
      <c r="B10" s="399">
        <v>684.4897188750009</v>
      </c>
      <c r="C10" s="399">
        <v>451.15384389999986</v>
      </c>
      <c r="D10" s="399">
        <v>233.33587497500008</v>
      </c>
      <c r="E10" s="398">
        <v>607.24939039999947</v>
      </c>
      <c r="F10" s="398">
        <v>400.37352017499984</v>
      </c>
      <c r="G10" s="398">
        <v>206.87587022500006</v>
      </c>
      <c r="H10" s="398">
        <v>559.99308119999989</v>
      </c>
      <c r="I10" s="398">
        <v>364.8034835499999</v>
      </c>
      <c r="J10" s="398">
        <v>195.18959765000005</v>
      </c>
      <c r="K10" s="100" t="s">
        <v>34</v>
      </c>
    </row>
    <row r="11" spans="1:24" ht="15.75" x14ac:dyDescent="0.25">
      <c r="A11" s="29" t="s">
        <v>35</v>
      </c>
      <c r="B11" s="399">
        <v>3384.9584086749878</v>
      </c>
      <c r="C11" s="399">
        <v>2009.5494194000023</v>
      </c>
      <c r="D11" s="399">
        <v>1375.4089892749982</v>
      </c>
      <c r="E11" s="398">
        <v>3070.7824129750097</v>
      </c>
      <c r="F11" s="398">
        <v>1763.0595897499984</v>
      </c>
      <c r="G11" s="398">
        <v>1307.7228232249981</v>
      </c>
      <c r="H11" s="398">
        <v>3051.556174424999</v>
      </c>
      <c r="I11" s="398">
        <v>1752.3011487749982</v>
      </c>
      <c r="J11" s="398">
        <v>1299.2550256500003</v>
      </c>
      <c r="K11" s="100" t="s">
        <v>35</v>
      </c>
    </row>
    <row r="12" spans="1:24" ht="15.75" x14ac:dyDescent="0.25">
      <c r="A12" s="29" t="s">
        <v>36</v>
      </c>
      <c r="B12" s="399">
        <v>4443.8259736000055</v>
      </c>
      <c r="C12" s="399">
        <v>2441.239592575007</v>
      </c>
      <c r="D12" s="399">
        <v>2002.586381025</v>
      </c>
      <c r="E12" s="398">
        <v>4072.4974287500067</v>
      </c>
      <c r="F12" s="398">
        <v>2210.1599697999995</v>
      </c>
      <c r="G12" s="398">
        <v>1862.3374589499924</v>
      </c>
      <c r="H12" s="398">
        <v>4072.9162592999905</v>
      </c>
      <c r="I12" s="398">
        <v>2202.429795375002</v>
      </c>
      <c r="J12" s="398">
        <v>1870.486463925002</v>
      </c>
      <c r="K12" s="100" t="s">
        <v>36</v>
      </c>
    </row>
    <row r="13" spans="1:24" ht="15.75" x14ac:dyDescent="0.25">
      <c r="A13" s="29" t="s">
        <v>37</v>
      </c>
      <c r="B13" s="399">
        <v>4696.8123831000012</v>
      </c>
      <c r="C13" s="399">
        <v>2541.2966328749903</v>
      </c>
      <c r="D13" s="399">
        <v>2155.5157502250081</v>
      </c>
      <c r="E13" s="398">
        <v>4412.2625149499927</v>
      </c>
      <c r="F13" s="398">
        <v>2364.644405125006</v>
      </c>
      <c r="G13" s="398">
        <v>2047.6181098249956</v>
      </c>
      <c r="H13" s="398">
        <v>4324.8688821249934</v>
      </c>
      <c r="I13" s="398">
        <v>2307.9012952749995</v>
      </c>
      <c r="J13" s="398">
        <v>2016.9675868500001</v>
      </c>
      <c r="K13" s="100" t="s">
        <v>37</v>
      </c>
    </row>
    <row r="14" spans="1:24" ht="15.75" x14ac:dyDescent="0.25">
      <c r="A14" s="29" t="s">
        <v>38</v>
      </c>
      <c r="B14" s="399">
        <v>4860.1884760750027</v>
      </c>
      <c r="C14" s="399">
        <v>2562.1049471500032</v>
      </c>
      <c r="D14" s="399">
        <v>2298.0835289249908</v>
      </c>
      <c r="E14" s="398">
        <v>4817.8689871999932</v>
      </c>
      <c r="F14" s="398">
        <v>2523.0182222749918</v>
      </c>
      <c r="G14" s="398">
        <v>2294.8507649250082</v>
      </c>
      <c r="H14" s="398">
        <v>4724.0893718000034</v>
      </c>
      <c r="I14" s="398">
        <v>2485.8193599249953</v>
      </c>
      <c r="J14" s="398">
        <v>2238.2700118750031</v>
      </c>
      <c r="K14" s="100" t="s">
        <v>38</v>
      </c>
    </row>
    <row r="15" spans="1:24" ht="15.75" x14ac:dyDescent="0.25">
      <c r="A15" s="29" t="s">
        <v>39</v>
      </c>
      <c r="B15" s="399">
        <v>4847.1406425000032</v>
      </c>
      <c r="C15" s="399">
        <v>2490.7255928500008</v>
      </c>
      <c r="D15" s="399">
        <v>2356.4150496499933</v>
      </c>
      <c r="E15" s="398">
        <v>4833.471926725013</v>
      </c>
      <c r="F15" s="398">
        <v>2533.9810774750131</v>
      </c>
      <c r="G15" s="398">
        <v>2299.4908492500026</v>
      </c>
      <c r="H15" s="398">
        <v>4701.9917334249922</v>
      </c>
      <c r="I15" s="398">
        <v>2471.2617777249952</v>
      </c>
      <c r="J15" s="398">
        <v>2230.7299556999969</v>
      </c>
      <c r="K15" s="100" t="s">
        <v>39</v>
      </c>
    </row>
    <row r="16" spans="1:24" ht="15.75" x14ac:dyDescent="0.25">
      <c r="A16" s="29" t="s">
        <v>40</v>
      </c>
      <c r="B16" s="399">
        <v>4898.5999035250188</v>
      </c>
      <c r="C16" s="399">
        <v>2566.1803335750001</v>
      </c>
      <c r="D16" s="399">
        <v>2332.4195699500115</v>
      </c>
      <c r="E16" s="398">
        <v>4889.3860612000044</v>
      </c>
      <c r="F16" s="398">
        <v>2560.5287305250067</v>
      </c>
      <c r="G16" s="398">
        <v>2328.8573306750004</v>
      </c>
      <c r="H16" s="398">
        <v>4951.584734449998</v>
      </c>
      <c r="I16" s="398">
        <v>2582.701842224993</v>
      </c>
      <c r="J16" s="398">
        <v>2368.8828922249932</v>
      </c>
      <c r="K16" s="100" t="s">
        <v>40</v>
      </c>
    </row>
    <row r="17" spans="1:11" ht="15.75" x14ac:dyDescent="0.25">
      <c r="A17" s="29" t="s">
        <v>41</v>
      </c>
      <c r="B17" s="399">
        <v>4058.9268258000025</v>
      </c>
      <c r="C17" s="399">
        <v>2168.1222502750056</v>
      </c>
      <c r="D17" s="399">
        <v>1890.8045755249989</v>
      </c>
      <c r="E17" s="398">
        <v>4072.5465721499722</v>
      </c>
      <c r="F17" s="398">
        <v>2179.6480347499964</v>
      </c>
      <c r="G17" s="398">
        <v>1892.8985373999999</v>
      </c>
      <c r="H17" s="398">
        <v>4163.4017139500065</v>
      </c>
      <c r="I17" s="398">
        <v>2235.5545828249979</v>
      </c>
      <c r="J17" s="398">
        <v>1927.8471311249994</v>
      </c>
      <c r="K17" s="100" t="s">
        <v>41</v>
      </c>
    </row>
    <row r="18" spans="1:11" ht="15.75" x14ac:dyDescent="0.25">
      <c r="A18" s="29" t="s">
        <v>42</v>
      </c>
      <c r="B18" s="399">
        <v>3264.7472164499936</v>
      </c>
      <c r="C18" s="399">
        <v>1789.0074806249993</v>
      </c>
      <c r="D18" s="399">
        <v>1475.7397358250009</v>
      </c>
      <c r="E18" s="398">
        <v>3284.3196456249925</v>
      </c>
      <c r="F18" s="398">
        <v>1805.0212985000021</v>
      </c>
      <c r="G18" s="398">
        <v>1479.2983471250018</v>
      </c>
      <c r="H18" s="398">
        <v>3374.203476624994</v>
      </c>
      <c r="I18" s="398">
        <v>1832.1777017499978</v>
      </c>
      <c r="J18" s="398">
        <v>1542.0257748749987</v>
      </c>
      <c r="K18" s="100" t="s">
        <v>42</v>
      </c>
    </row>
    <row r="19" spans="1:11" ht="15.75" x14ac:dyDescent="0.25">
      <c r="A19" s="30" t="s">
        <v>43</v>
      </c>
      <c r="B19" s="118">
        <v>3361.8811855749768</v>
      </c>
      <c r="C19" s="118">
        <v>1935.202685174997</v>
      </c>
      <c r="D19" s="118">
        <v>1426.6785003999964</v>
      </c>
      <c r="E19" s="282">
        <v>3687.4737586499969</v>
      </c>
      <c r="F19" s="282">
        <v>2173.6706520250032</v>
      </c>
      <c r="G19" s="282">
        <v>1513.8031066250014</v>
      </c>
      <c r="H19" s="282">
        <v>3778.2219719999966</v>
      </c>
      <c r="I19" s="282">
        <v>2227.1618294499999</v>
      </c>
      <c r="J19" s="282">
        <v>1551.0601425499995</v>
      </c>
      <c r="K19" s="101" t="s">
        <v>87</v>
      </c>
    </row>
    <row r="20" spans="1:11" ht="18.75" x14ac:dyDescent="0.3">
      <c r="A20" s="23" t="s">
        <v>514</v>
      </c>
      <c r="B20" s="23"/>
      <c r="C20" s="23"/>
      <c r="D20" s="23"/>
      <c r="E20" s="23"/>
      <c r="F20" s="23"/>
      <c r="G20" s="23"/>
      <c r="H20" s="37"/>
    </row>
    <row r="21" spans="1:11" ht="18.75" x14ac:dyDescent="0.3">
      <c r="A21" s="23" t="s">
        <v>515</v>
      </c>
      <c r="B21" s="23"/>
      <c r="C21" s="23"/>
      <c r="D21" s="23"/>
      <c r="E21" s="23"/>
      <c r="F21" s="23"/>
      <c r="G21" s="23"/>
      <c r="H21" s="23"/>
    </row>
    <row r="22" spans="1:11" ht="15.75" x14ac:dyDescent="0.25">
      <c r="A22" s="1"/>
      <c r="B22" s="1"/>
      <c r="C22" s="1"/>
      <c r="D22" s="1"/>
      <c r="E22" s="1"/>
      <c r="F22" s="1"/>
      <c r="G22" s="1"/>
      <c r="H22" s="1"/>
    </row>
    <row r="23" spans="1:11" x14ac:dyDescent="0.2">
      <c r="E23" t="s">
        <v>1</v>
      </c>
    </row>
  </sheetData>
  <mergeCells count="8">
    <mergeCell ref="I3:K3"/>
    <mergeCell ref="A2:I2"/>
    <mergeCell ref="A1:G1"/>
    <mergeCell ref="A4:A7"/>
    <mergeCell ref="H4:J5"/>
    <mergeCell ref="B4:D5"/>
    <mergeCell ref="K4:K7"/>
    <mergeCell ref="E4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22"/>
  <sheetViews>
    <sheetView workbookViewId="0">
      <selection activeCell="A21" sqref="A21"/>
    </sheetView>
  </sheetViews>
  <sheetFormatPr defaultRowHeight="14.25" x14ac:dyDescent="0.2"/>
  <cols>
    <col min="1" max="1" width="12.5" customWidth="1"/>
  </cols>
  <sheetData>
    <row r="1" spans="1:30" ht="21" x14ac:dyDescent="0.35">
      <c r="A1" s="582" t="s">
        <v>443</v>
      </c>
      <c r="B1" s="582"/>
      <c r="C1" s="582"/>
      <c r="D1" s="582"/>
      <c r="E1" s="582"/>
      <c r="F1" s="582"/>
      <c r="G1" s="582"/>
      <c r="H1" s="582"/>
      <c r="I1" s="582"/>
      <c r="J1" s="582"/>
    </row>
    <row r="2" spans="1:30" ht="21" x14ac:dyDescent="0.35">
      <c r="A2" s="582" t="s">
        <v>444</v>
      </c>
      <c r="B2" s="582"/>
      <c r="C2" s="582"/>
      <c r="D2" s="582"/>
      <c r="E2" s="582"/>
      <c r="F2" s="582"/>
      <c r="G2" s="582"/>
      <c r="H2" s="582"/>
      <c r="I2" s="582"/>
      <c r="J2" s="582"/>
    </row>
    <row r="3" spans="1:30" ht="15" customHeight="1" x14ac:dyDescent="0.35">
      <c r="A3" s="3"/>
      <c r="B3" s="3"/>
      <c r="C3" s="3"/>
      <c r="D3" s="3"/>
      <c r="E3" s="3"/>
      <c r="F3" s="1"/>
      <c r="G3" s="1"/>
      <c r="K3" s="601" t="s">
        <v>310</v>
      </c>
      <c r="L3" s="601"/>
      <c r="M3" s="601"/>
    </row>
    <row r="4" spans="1:30" ht="15.6" customHeight="1" x14ac:dyDescent="0.2">
      <c r="A4" s="596" t="s">
        <v>30</v>
      </c>
      <c r="B4" s="605" t="s">
        <v>47</v>
      </c>
      <c r="C4" s="611"/>
      <c r="D4" s="612"/>
      <c r="E4" s="605" t="s">
        <v>98</v>
      </c>
      <c r="F4" s="611"/>
      <c r="G4" s="612"/>
      <c r="H4" s="605" t="s">
        <v>49</v>
      </c>
      <c r="I4" s="611"/>
      <c r="J4" s="612"/>
      <c r="K4" s="605" t="s">
        <v>247</v>
      </c>
      <c r="L4" s="606"/>
      <c r="M4" s="607"/>
    </row>
    <row r="5" spans="1:30" ht="15.6" customHeight="1" x14ac:dyDescent="0.2">
      <c r="A5" s="616"/>
      <c r="B5" s="613"/>
      <c r="C5" s="614"/>
      <c r="D5" s="615"/>
      <c r="E5" s="613"/>
      <c r="F5" s="614"/>
      <c r="G5" s="615"/>
      <c r="H5" s="613"/>
      <c r="I5" s="614"/>
      <c r="J5" s="615"/>
      <c r="K5" s="608"/>
      <c r="L5" s="609"/>
      <c r="M5" s="610"/>
    </row>
    <row r="6" spans="1:30" s="258" customFormat="1" ht="15.6" customHeight="1" x14ac:dyDescent="0.25">
      <c r="A6" s="616"/>
      <c r="B6" s="178" t="s">
        <v>3</v>
      </c>
      <c r="C6" s="178" t="s">
        <v>31</v>
      </c>
      <c r="D6" s="178" t="s">
        <v>32</v>
      </c>
      <c r="E6" s="178" t="s">
        <v>3</v>
      </c>
      <c r="F6" s="308" t="s">
        <v>31</v>
      </c>
      <c r="G6" s="178" t="s">
        <v>32</v>
      </c>
      <c r="H6" s="178" t="s">
        <v>3</v>
      </c>
      <c r="I6" s="178" t="s">
        <v>31</v>
      </c>
      <c r="J6" s="178" t="s">
        <v>32</v>
      </c>
      <c r="K6" s="178" t="s">
        <v>3</v>
      </c>
      <c r="L6" s="178" t="s">
        <v>31</v>
      </c>
      <c r="M6" s="178" t="s">
        <v>32</v>
      </c>
    </row>
    <row r="7" spans="1:30" ht="15.75" x14ac:dyDescent="0.2">
      <c r="A7" s="597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312" t="s">
        <v>4</v>
      </c>
      <c r="L7" s="312" t="s">
        <v>324</v>
      </c>
      <c r="M7" s="312" t="s">
        <v>325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s="71" customFormat="1" ht="15.75" x14ac:dyDescent="0.25">
      <c r="A8" s="25" t="s">
        <v>3</v>
      </c>
      <c r="B8" s="150">
        <v>572.29999999999995</v>
      </c>
      <c r="C8" s="150">
        <v>318.3</v>
      </c>
      <c r="D8" s="150">
        <v>253.99999999999997</v>
      </c>
      <c r="E8" s="150">
        <v>402.20000000000005</v>
      </c>
      <c r="F8" s="150">
        <v>226.5</v>
      </c>
      <c r="G8" s="150">
        <v>175.8</v>
      </c>
      <c r="H8" s="150">
        <v>264.3</v>
      </c>
      <c r="I8" s="150">
        <v>150.1</v>
      </c>
      <c r="J8" s="150">
        <v>114.19999999999999</v>
      </c>
      <c r="K8" s="150">
        <v>259.09411735000015</v>
      </c>
      <c r="L8" s="150">
        <v>149.061212525</v>
      </c>
      <c r="M8" s="150">
        <v>110.032904825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15.75" x14ac:dyDescent="0.25">
      <c r="A9" s="28" t="s">
        <v>88</v>
      </c>
      <c r="B9" s="123">
        <v>32.700000000000003</v>
      </c>
      <c r="C9" s="123">
        <v>22.9</v>
      </c>
      <c r="D9" s="123">
        <v>9.6999999999999993</v>
      </c>
      <c r="E9" s="123">
        <v>24.3</v>
      </c>
      <c r="F9" s="123">
        <v>19.2</v>
      </c>
      <c r="G9" s="123">
        <v>5.0999999999999996</v>
      </c>
      <c r="H9" s="123">
        <v>18.2</v>
      </c>
      <c r="I9" s="123">
        <v>14.1</v>
      </c>
      <c r="J9" s="123">
        <v>4.0999999999999996</v>
      </c>
      <c r="K9" s="123">
        <v>12.534858624999998</v>
      </c>
      <c r="L9" s="123">
        <v>7.6557709000000003</v>
      </c>
      <c r="M9" s="123">
        <v>4.8790877249999998</v>
      </c>
    </row>
    <row r="10" spans="1:30" ht="15.75" x14ac:dyDescent="0.25">
      <c r="A10" s="29" t="s">
        <v>89</v>
      </c>
      <c r="B10" s="117">
        <v>44.4</v>
      </c>
      <c r="C10" s="117">
        <v>27.2</v>
      </c>
      <c r="D10" s="117">
        <v>17.2</v>
      </c>
      <c r="E10" s="117">
        <v>31.5</v>
      </c>
      <c r="F10" s="117">
        <v>18.5</v>
      </c>
      <c r="G10" s="117">
        <v>13</v>
      </c>
      <c r="H10" s="117">
        <v>15.2</v>
      </c>
      <c r="I10" s="117">
        <v>9.6999999999999993</v>
      </c>
      <c r="J10" s="117">
        <v>5.5</v>
      </c>
      <c r="K10" s="117">
        <v>23.354327475000002</v>
      </c>
      <c r="L10" s="117">
        <v>14.137262325000002</v>
      </c>
      <c r="M10" s="117">
        <v>9.217065149999998</v>
      </c>
    </row>
    <row r="11" spans="1:30" ht="15.75" x14ac:dyDescent="0.25">
      <c r="A11" s="29" t="s">
        <v>90</v>
      </c>
      <c r="B11" s="117">
        <v>209.8</v>
      </c>
      <c r="C11" s="117">
        <v>105.7</v>
      </c>
      <c r="D11" s="117">
        <v>104.1</v>
      </c>
      <c r="E11" s="117">
        <v>138.69999999999999</v>
      </c>
      <c r="F11" s="117">
        <v>71.900000000000006</v>
      </c>
      <c r="G11" s="117">
        <v>66.900000000000006</v>
      </c>
      <c r="H11" s="117">
        <v>95.4</v>
      </c>
      <c r="I11" s="117">
        <v>47.6</v>
      </c>
      <c r="J11" s="117">
        <v>47.8</v>
      </c>
      <c r="K11" s="117">
        <v>97.733203724999967</v>
      </c>
      <c r="L11" s="117">
        <v>51.52486845</v>
      </c>
      <c r="M11" s="117">
        <v>46.208335274999996</v>
      </c>
    </row>
    <row r="12" spans="1:30" ht="15.75" x14ac:dyDescent="0.25">
      <c r="A12" s="29" t="s">
        <v>91</v>
      </c>
      <c r="B12" s="117">
        <v>116.2</v>
      </c>
      <c r="C12" s="117">
        <v>63.1</v>
      </c>
      <c r="D12" s="117">
        <v>53.1</v>
      </c>
      <c r="E12" s="117">
        <v>84.5</v>
      </c>
      <c r="F12" s="117">
        <v>46.3</v>
      </c>
      <c r="G12" s="117">
        <v>38.200000000000003</v>
      </c>
      <c r="H12" s="117">
        <v>51.9</v>
      </c>
      <c r="I12" s="117">
        <v>28.3</v>
      </c>
      <c r="J12" s="117">
        <v>23.5</v>
      </c>
      <c r="K12" s="117">
        <v>57.362255075</v>
      </c>
      <c r="L12" s="117">
        <v>34.162154600000001</v>
      </c>
      <c r="M12" s="117">
        <v>23.200100474999999</v>
      </c>
    </row>
    <row r="13" spans="1:30" ht="15.75" x14ac:dyDescent="0.25">
      <c r="A13" s="29" t="s">
        <v>92</v>
      </c>
      <c r="B13" s="117">
        <v>52.8</v>
      </c>
      <c r="C13" s="117">
        <v>33.5</v>
      </c>
      <c r="D13" s="117">
        <v>19.3</v>
      </c>
      <c r="E13" s="117">
        <v>40.4</v>
      </c>
      <c r="F13" s="117">
        <v>25.1</v>
      </c>
      <c r="G13" s="117">
        <v>15.3</v>
      </c>
      <c r="H13" s="117">
        <v>26.9</v>
      </c>
      <c r="I13" s="117">
        <v>16.3</v>
      </c>
      <c r="J13" s="117">
        <v>10.6</v>
      </c>
      <c r="K13" s="117">
        <v>23.284801275</v>
      </c>
      <c r="L13" s="117">
        <v>15.512569424999997</v>
      </c>
      <c r="M13" s="117">
        <v>7.7722318500000016</v>
      </c>
    </row>
    <row r="14" spans="1:30" ht="15.75" x14ac:dyDescent="0.25">
      <c r="A14" s="29" t="s">
        <v>93</v>
      </c>
      <c r="B14" s="117">
        <v>38.1</v>
      </c>
      <c r="C14" s="117">
        <v>20.9</v>
      </c>
      <c r="D14" s="117">
        <v>17.2</v>
      </c>
      <c r="E14" s="117">
        <v>30.1</v>
      </c>
      <c r="F14" s="117">
        <v>16.3</v>
      </c>
      <c r="G14" s="117">
        <v>13.8</v>
      </c>
      <c r="H14" s="117">
        <v>18.600000000000001</v>
      </c>
      <c r="I14" s="117">
        <v>11.7</v>
      </c>
      <c r="J14" s="117">
        <v>7</v>
      </c>
      <c r="K14" s="117">
        <v>15.977626125</v>
      </c>
      <c r="L14" s="117">
        <v>9.1157709750000002</v>
      </c>
      <c r="M14" s="117">
        <v>6.8618551499999993</v>
      </c>
    </row>
    <row r="15" spans="1:30" ht="15.75" x14ac:dyDescent="0.25">
      <c r="A15" s="29" t="s">
        <v>94</v>
      </c>
      <c r="B15" s="117">
        <v>26</v>
      </c>
      <c r="C15" s="117">
        <v>14.4</v>
      </c>
      <c r="D15" s="117">
        <v>11.7</v>
      </c>
      <c r="E15" s="117">
        <v>16.600000000000001</v>
      </c>
      <c r="F15" s="117">
        <v>8.6</v>
      </c>
      <c r="G15" s="117">
        <v>8</v>
      </c>
      <c r="H15" s="117">
        <v>12.5</v>
      </c>
      <c r="I15" s="117">
        <v>8.6999999999999993</v>
      </c>
      <c r="J15" s="117">
        <v>3.8</v>
      </c>
      <c r="K15" s="117">
        <v>9.6193951000000002</v>
      </c>
      <c r="L15" s="117">
        <v>5.5669863499999996</v>
      </c>
      <c r="M15" s="117">
        <v>4.0524087499999997</v>
      </c>
    </row>
    <row r="16" spans="1:30" ht="15.75" x14ac:dyDescent="0.25">
      <c r="A16" s="29" t="s">
        <v>95</v>
      </c>
      <c r="B16" s="117">
        <v>22.1</v>
      </c>
      <c r="C16" s="117">
        <v>12.3</v>
      </c>
      <c r="D16" s="117">
        <v>9.8000000000000007</v>
      </c>
      <c r="E16" s="117">
        <v>15.6</v>
      </c>
      <c r="F16" s="117">
        <v>8.9</v>
      </c>
      <c r="G16" s="117">
        <v>6.7</v>
      </c>
      <c r="H16" s="117">
        <v>11.4</v>
      </c>
      <c r="I16" s="117">
        <v>6.6</v>
      </c>
      <c r="J16" s="117">
        <v>4.8</v>
      </c>
      <c r="K16" s="117">
        <v>6.423974975000001</v>
      </c>
      <c r="L16" s="117">
        <v>3.3172186000000004</v>
      </c>
      <c r="M16" s="117">
        <v>3.1067563749999998</v>
      </c>
    </row>
    <row r="17" spans="1:13" ht="15.75" x14ac:dyDescent="0.25">
      <c r="A17" s="29" t="s">
        <v>96</v>
      </c>
      <c r="B17" s="117">
        <v>15.5</v>
      </c>
      <c r="C17" s="117">
        <v>8.6999999999999993</v>
      </c>
      <c r="D17" s="117">
        <v>6.7</v>
      </c>
      <c r="E17" s="117">
        <v>9.3000000000000007</v>
      </c>
      <c r="F17" s="117">
        <v>5.9</v>
      </c>
      <c r="G17" s="117">
        <v>3.4</v>
      </c>
      <c r="H17" s="117">
        <v>5.7</v>
      </c>
      <c r="I17" s="117">
        <v>3.1</v>
      </c>
      <c r="J17" s="117">
        <v>2.6</v>
      </c>
      <c r="K17" s="117">
        <v>5.8974381750000004</v>
      </c>
      <c r="L17" s="117">
        <v>3.8093036000000002</v>
      </c>
      <c r="M17" s="117">
        <v>2.0881345750000002</v>
      </c>
    </row>
    <row r="18" spans="1:13" ht="15.75" x14ac:dyDescent="0.25">
      <c r="A18" s="29" t="s">
        <v>97</v>
      </c>
      <c r="B18" s="117">
        <v>9.4</v>
      </c>
      <c r="C18" s="117">
        <v>6.8</v>
      </c>
      <c r="D18" s="117">
        <v>2.6</v>
      </c>
      <c r="E18" s="117">
        <v>6</v>
      </c>
      <c r="F18" s="117">
        <v>3.7</v>
      </c>
      <c r="G18" s="117">
        <v>2.2999999999999998</v>
      </c>
      <c r="H18" s="117">
        <v>4.9000000000000004</v>
      </c>
      <c r="I18" s="117">
        <v>2.4</v>
      </c>
      <c r="J18" s="117">
        <v>2.5</v>
      </c>
      <c r="K18" s="117">
        <v>4.3981769750000002</v>
      </c>
      <c r="L18" s="117">
        <v>2.823071525</v>
      </c>
      <c r="M18" s="117">
        <v>1.5751054500000001</v>
      </c>
    </row>
    <row r="19" spans="1:13" ht="15.75" x14ac:dyDescent="0.25">
      <c r="A19" s="30" t="s">
        <v>43</v>
      </c>
      <c r="B19" s="118">
        <v>5.3</v>
      </c>
      <c r="C19" s="118">
        <v>2.8</v>
      </c>
      <c r="D19" s="118">
        <v>2.6</v>
      </c>
      <c r="E19" s="118">
        <v>5.2</v>
      </c>
      <c r="F19" s="118">
        <v>2.1</v>
      </c>
      <c r="G19" s="118">
        <v>3.1</v>
      </c>
      <c r="H19" s="118">
        <v>3.6</v>
      </c>
      <c r="I19" s="118">
        <v>1.6</v>
      </c>
      <c r="J19" s="118">
        <v>2</v>
      </c>
      <c r="K19" s="118">
        <v>2.5080598250000001</v>
      </c>
      <c r="L19" s="118">
        <v>1.4362357750000001</v>
      </c>
      <c r="M19" s="118">
        <v>1.07182405</v>
      </c>
    </row>
    <row r="20" spans="1:13" ht="18.75" x14ac:dyDescent="0.3">
      <c r="A20" s="23" t="s">
        <v>514</v>
      </c>
      <c r="B20" s="23"/>
      <c r="C20" s="23"/>
      <c r="D20" s="23"/>
      <c r="E20" s="23"/>
      <c r="F20" s="23"/>
      <c r="G20" s="1"/>
      <c r="H20" s="1"/>
      <c r="I20" s="1"/>
      <c r="J20" s="1"/>
    </row>
    <row r="21" spans="1:13" ht="18.75" x14ac:dyDescent="0.3">
      <c r="A21" s="23" t="s">
        <v>515</v>
      </c>
      <c r="B21" s="23"/>
      <c r="C21" s="23"/>
      <c r="D21" s="23"/>
      <c r="E21" s="23"/>
      <c r="F21" s="23"/>
      <c r="G21" s="1"/>
      <c r="H21" s="1"/>
      <c r="I21" s="1"/>
      <c r="J21" s="1"/>
    </row>
    <row r="22" spans="1:13" ht="18" x14ac:dyDescent="0.25">
      <c r="A22" s="32"/>
      <c r="B22" s="32"/>
      <c r="C22" s="32"/>
      <c r="D22" s="32"/>
      <c r="E22" s="32"/>
      <c r="F22" s="32"/>
    </row>
  </sheetData>
  <mergeCells count="8">
    <mergeCell ref="A1:J1"/>
    <mergeCell ref="A2:J2"/>
    <mergeCell ref="K4:M5"/>
    <mergeCell ref="A4:A7"/>
    <mergeCell ref="K3:M3"/>
    <mergeCell ref="B4:D5"/>
    <mergeCell ref="E4:G5"/>
    <mergeCell ref="H4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A21"/>
  <sheetViews>
    <sheetView workbookViewId="0">
      <selection activeCell="A2" sqref="A2:K2"/>
    </sheetView>
  </sheetViews>
  <sheetFormatPr defaultRowHeight="14.25" x14ac:dyDescent="0.2"/>
  <cols>
    <col min="1" max="1" width="13.375" customWidth="1"/>
    <col min="2" max="8" width="9.75" customWidth="1"/>
  </cols>
  <sheetData>
    <row r="1" spans="1:27" ht="21" x14ac:dyDescent="0.35">
      <c r="A1" s="582" t="s">
        <v>445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</row>
    <row r="2" spans="1:27" ht="21" x14ac:dyDescent="0.35">
      <c r="A2" s="582" t="s">
        <v>446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27" ht="15.75" x14ac:dyDescent="0.25">
      <c r="A3" s="1"/>
      <c r="B3" s="1"/>
      <c r="C3" s="1"/>
      <c r="D3" s="1"/>
      <c r="E3" s="1"/>
      <c r="F3" s="601" t="s">
        <v>310</v>
      </c>
      <c r="G3" s="601"/>
      <c r="H3" s="601"/>
      <c r="I3" s="601"/>
      <c r="J3" s="601"/>
      <c r="K3" s="601"/>
    </row>
    <row r="4" spans="1:27" ht="15.6" customHeight="1" x14ac:dyDescent="0.2">
      <c r="A4" s="596" t="s">
        <v>30</v>
      </c>
      <c r="B4" s="617" t="s">
        <v>304</v>
      </c>
      <c r="C4" s="618"/>
      <c r="D4" s="619"/>
      <c r="E4" s="617" t="s">
        <v>405</v>
      </c>
      <c r="F4" s="618"/>
      <c r="G4" s="619"/>
      <c r="H4" s="617" t="s">
        <v>431</v>
      </c>
      <c r="I4" s="618"/>
      <c r="J4" s="619"/>
      <c r="K4" s="596" t="s">
        <v>52</v>
      </c>
    </row>
    <row r="5" spans="1:27" ht="15.6" customHeight="1" x14ac:dyDescent="0.2">
      <c r="A5" s="616"/>
      <c r="B5" s="620"/>
      <c r="C5" s="621"/>
      <c r="D5" s="622"/>
      <c r="E5" s="620"/>
      <c r="F5" s="621"/>
      <c r="G5" s="622"/>
      <c r="H5" s="620"/>
      <c r="I5" s="621"/>
      <c r="J5" s="622"/>
      <c r="K5" s="616"/>
    </row>
    <row r="6" spans="1:27" s="258" customFormat="1" ht="15.6" customHeight="1" x14ac:dyDescent="0.25">
      <c r="A6" s="616"/>
      <c r="B6" s="178" t="s">
        <v>3</v>
      </c>
      <c r="C6" s="178" t="s">
        <v>31</v>
      </c>
      <c r="D6" s="178" t="s">
        <v>32</v>
      </c>
      <c r="E6" s="313" t="s">
        <v>3</v>
      </c>
      <c r="F6" s="313" t="s">
        <v>31</v>
      </c>
      <c r="G6" s="313" t="s">
        <v>32</v>
      </c>
      <c r="H6" s="313" t="s">
        <v>3</v>
      </c>
      <c r="I6" s="313" t="s">
        <v>31</v>
      </c>
      <c r="J6" s="313" t="s">
        <v>32</v>
      </c>
      <c r="K6" s="616"/>
    </row>
    <row r="7" spans="1:27" ht="15.75" x14ac:dyDescent="0.2">
      <c r="A7" s="616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597"/>
    </row>
    <row r="8" spans="1:27" s="71" customFormat="1" ht="15.75" x14ac:dyDescent="0.25">
      <c r="A8" s="25" t="s">
        <v>3</v>
      </c>
      <c r="B8" s="150">
        <v>283.52019737500007</v>
      </c>
      <c r="C8" s="150">
        <v>162.79919252499997</v>
      </c>
      <c r="D8" s="150">
        <v>120.72100484999994</v>
      </c>
      <c r="E8" s="280">
        <v>322.6752853750001</v>
      </c>
      <c r="F8" s="280">
        <v>184.24181594999999</v>
      </c>
      <c r="G8" s="280">
        <v>138.43346942499997</v>
      </c>
      <c r="H8" s="280">
        <v>340.56139672500018</v>
      </c>
      <c r="I8" s="280">
        <v>189.97162132499989</v>
      </c>
      <c r="J8" s="280">
        <v>150.58977540000001</v>
      </c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5.75" x14ac:dyDescent="0.25">
      <c r="A9" s="28" t="s">
        <v>88</v>
      </c>
      <c r="B9" s="123">
        <v>12.4037995</v>
      </c>
      <c r="C9" s="123">
        <v>8.0542647249999995</v>
      </c>
      <c r="D9" s="123">
        <v>4.3495347750000004</v>
      </c>
      <c r="E9" s="281">
        <v>17.767454675</v>
      </c>
      <c r="F9" s="281">
        <v>11.811904149999998</v>
      </c>
      <c r="G9" s="281">
        <v>5.9555505249999996</v>
      </c>
      <c r="H9" s="281">
        <v>11.677956924999998</v>
      </c>
      <c r="I9" s="281">
        <v>7.2833015749999994</v>
      </c>
      <c r="J9" s="281">
        <v>4.3946553499999998</v>
      </c>
      <c r="K9" s="28" t="s">
        <v>86</v>
      </c>
    </row>
    <row r="10" spans="1:27" ht="15.75" x14ac:dyDescent="0.25">
      <c r="A10" s="29" t="s">
        <v>89</v>
      </c>
      <c r="B10" s="399">
        <v>25.896160425000001</v>
      </c>
      <c r="C10" s="399">
        <v>16.639694350000003</v>
      </c>
      <c r="D10" s="399">
        <v>9.2564660750000023</v>
      </c>
      <c r="E10" s="398">
        <v>27.708374825</v>
      </c>
      <c r="F10" s="398">
        <v>16.706167274999999</v>
      </c>
      <c r="G10" s="398">
        <v>11.002207550000001</v>
      </c>
      <c r="H10" s="398">
        <v>31.195087525000002</v>
      </c>
      <c r="I10" s="398">
        <v>18.014718449999997</v>
      </c>
      <c r="J10" s="398">
        <v>13.180369074999998</v>
      </c>
      <c r="K10" s="29" t="s">
        <v>34</v>
      </c>
    </row>
    <row r="11" spans="1:27" ht="15.75" x14ac:dyDescent="0.25">
      <c r="A11" s="29" t="s">
        <v>90</v>
      </c>
      <c r="B11" s="399">
        <v>115.68919524999997</v>
      </c>
      <c r="C11" s="399">
        <v>57.518272400000008</v>
      </c>
      <c r="D11" s="399">
        <v>58.170922850000011</v>
      </c>
      <c r="E11" s="398">
        <v>134.55275512499998</v>
      </c>
      <c r="F11" s="398">
        <v>67.445841900000019</v>
      </c>
      <c r="G11" s="398">
        <v>67.106913225000014</v>
      </c>
      <c r="H11" s="398">
        <v>129.086526975</v>
      </c>
      <c r="I11" s="398">
        <v>64.233545325000023</v>
      </c>
      <c r="J11" s="398">
        <v>64.85298164999999</v>
      </c>
      <c r="K11" s="29" t="s">
        <v>35</v>
      </c>
    </row>
    <row r="12" spans="1:27" ht="15.75" x14ac:dyDescent="0.25">
      <c r="A12" s="29" t="s">
        <v>91</v>
      </c>
      <c r="B12" s="399">
        <v>60.912537350000001</v>
      </c>
      <c r="C12" s="399">
        <v>36.684457224999996</v>
      </c>
      <c r="D12" s="399">
        <v>24.228080125000002</v>
      </c>
      <c r="E12" s="398">
        <v>52.918773800000004</v>
      </c>
      <c r="F12" s="398">
        <v>33.640747125000011</v>
      </c>
      <c r="G12" s="398">
        <v>19.278026674999996</v>
      </c>
      <c r="H12" s="398">
        <v>70.787054000000012</v>
      </c>
      <c r="I12" s="398">
        <v>41.011103625000004</v>
      </c>
      <c r="J12" s="398">
        <v>29.775950375000001</v>
      </c>
      <c r="K12" s="29" t="s">
        <v>36</v>
      </c>
    </row>
    <row r="13" spans="1:27" ht="15.75" x14ac:dyDescent="0.25">
      <c r="A13" s="29" t="s">
        <v>92</v>
      </c>
      <c r="B13" s="399">
        <v>23.909226374999996</v>
      </c>
      <c r="C13" s="399">
        <v>16.641871774999998</v>
      </c>
      <c r="D13" s="399">
        <v>7.2673546000000009</v>
      </c>
      <c r="E13" s="398">
        <v>30.702761949999999</v>
      </c>
      <c r="F13" s="398">
        <v>19.562888750000003</v>
      </c>
      <c r="G13" s="398">
        <v>11.139873200000002</v>
      </c>
      <c r="H13" s="398">
        <v>30.823131475</v>
      </c>
      <c r="I13" s="398">
        <v>17.665800024999999</v>
      </c>
      <c r="J13" s="398">
        <v>13.157331449999997</v>
      </c>
      <c r="K13" s="29" t="s">
        <v>37</v>
      </c>
    </row>
    <row r="14" spans="1:27" ht="15.75" x14ac:dyDescent="0.25">
      <c r="A14" s="29" t="s">
        <v>93</v>
      </c>
      <c r="B14" s="399">
        <v>13.836771399999998</v>
      </c>
      <c r="C14" s="399">
        <v>8.5670424500000006</v>
      </c>
      <c r="D14" s="399">
        <v>5.2697289500000002</v>
      </c>
      <c r="E14" s="398">
        <v>18.276385449999999</v>
      </c>
      <c r="F14" s="398">
        <v>11.367131475000003</v>
      </c>
      <c r="G14" s="398">
        <v>6.9092539750000004</v>
      </c>
      <c r="H14" s="398">
        <v>23.466294625</v>
      </c>
      <c r="I14" s="398">
        <v>15.099425100000003</v>
      </c>
      <c r="J14" s="398">
        <v>8.3668695249999985</v>
      </c>
      <c r="K14" s="29" t="s">
        <v>38</v>
      </c>
    </row>
    <row r="15" spans="1:27" ht="15.75" x14ac:dyDescent="0.25">
      <c r="A15" s="29" t="s">
        <v>94</v>
      </c>
      <c r="B15" s="399">
        <v>11.599555325000001</v>
      </c>
      <c r="C15" s="399">
        <v>7.2690974750000006</v>
      </c>
      <c r="D15" s="399">
        <v>4.3304578500000011</v>
      </c>
      <c r="E15" s="398">
        <v>12.062673349999999</v>
      </c>
      <c r="F15" s="398">
        <v>6.3939613500000005</v>
      </c>
      <c r="G15" s="398">
        <v>5.6687119999999993</v>
      </c>
      <c r="H15" s="398">
        <v>11.965146675</v>
      </c>
      <c r="I15" s="398">
        <v>7.4586506000000012</v>
      </c>
      <c r="J15" s="398">
        <v>4.5064960750000003</v>
      </c>
      <c r="K15" s="29" t="s">
        <v>39</v>
      </c>
    </row>
    <row r="16" spans="1:27" ht="15.75" x14ac:dyDescent="0.25">
      <c r="A16" s="29" t="s">
        <v>95</v>
      </c>
      <c r="B16" s="399">
        <v>8.4129633750000004</v>
      </c>
      <c r="C16" s="399">
        <v>4.6802670749999997</v>
      </c>
      <c r="D16" s="399">
        <v>3.7326963000000002</v>
      </c>
      <c r="E16" s="398">
        <v>12.331703575000002</v>
      </c>
      <c r="F16" s="398">
        <v>7.4046916000000014</v>
      </c>
      <c r="G16" s="398">
        <v>4.9270119750000001</v>
      </c>
      <c r="H16" s="398">
        <v>11.466228225</v>
      </c>
      <c r="I16" s="398">
        <v>6.8192369749999999</v>
      </c>
      <c r="J16" s="398">
        <v>4.6469912499999992</v>
      </c>
      <c r="K16" s="29" t="s">
        <v>40</v>
      </c>
    </row>
    <row r="17" spans="1:11" ht="15.75" x14ac:dyDescent="0.25">
      <c r="A17" s="29" t="s">
        <v>96</v>
      </c>
      <c r="B17" s="399">
        <v>5.843295425</v>
      </c>
      <c r="C17" s="399">
        <v>3.7683737000000002</v>
      </c>
      <c r="D17" s="399">
        <v>2.0749217250000003</v>
      </c>
      <c r="E17" s="398">
        <v>7.4195414249999994</v>
      </c>
      <c r="F17" s="398">
        <v>4.6341410249999999</v>
      </c>
      <c r="G17" s="398">
        <v>2.7854003999999999</v>
      </c>
      <c r="H17" s="398">
        <v>7.829010300000002</v>
      </c>
      <c r="I17" s="398">
        <v>4.8468949749999997</v>
      </c>
      <c r="J17" s="398">
        <v>2.9821153249999997</v>
      </c>
      <c r="K17" s="29" t="s">
        <v>41</v>
      </c>
    </row>
    <row r="18" spans="1:11" ht="15.75" x14ac:dyDescent="0.25">
      <c r="A18" s="29" t="s">
        <v>97</v>
      </c>
      <c r="B18" s="399">
        <v>3.473953125</v>
      </c>
      <c r="C18" s="399">
        <v>2.1402971000000002</v>
      </c>
      <c r="D18" s="399">
        <v>1.333656025</v>
      </c>
      <c r="E18" s="398">
        <v>3.941719075</v>
      </c>
      <c r="F18" s="398">
        <v>1.9358641999999999</v>
      </c>
      <c r="G18" s="398">
        <v>2.0058548749999998</v>
      </c>
      <c r="H18" s="398">
        <v>6.7568328249999992</v>
      </c>
      <c r="I18" s="398">
        <v>4.4704277000000001</v>
      </c>
      <c r="J18" s="398">
        <v>2.2864051250000004</v>
      </c>
      <c r="K18" s="29" t="s">
        <v>42</v>
      </c>
    </row>
    <row r="19" spans="1:11" ht="15.75" x14ac:dyDescent="0.25">
      <c r="A19" s="30" t="s">
        <v>43</v>
      </c>
      <c r="B19" s="118">
        <v>1.5427398250000002</v>
      </c>
      <c r="C19" s="118">
        <v>0.83555424999999994</v>
      </c>
      <c r="D19" s="118">
        <v>0.70718557500000001</v>
      </c>
      <c r="E19" s="282">
        <v>4.9931421249999994</v>
      </c>
      <c r="F19" s="282">
        <v>3.3384770999999995</v>
      </c>
      <c r="G19" s="282">
        <v>1.6546650250000003</v>
      </c>
      <c r="H19" s="282">
        <v>5.5081271749999994</v>
      </c>
      <c r="I19" s="282">
        <v>3.0685169750000005</v>
      </c>
      <c r="J19" s="282">
        <v>2.4396102000000002</v>
      </c>
      <c r="K19" s="30" t="s">
        <v>87</v>
      </c>
    </row>
    <row r="20" spans="1:11" ht="18.75" x14ac:dyDescent="0.3">
      <c r="A20" s="23" t="s">
        <v>514</v>
      </c>
      <c r="B20" s="23"/>
      <c r="C20" s="23"/>
      <c r="D20" s="23"/>
      <c r="E20" s="49"/>
      <c r="F20" s="49"/>
      <c r="G20" s="50"/>
      <c r="H20" s="1"/>
    </row>
    <row r="21" spans="1:11" ht="18.75" x14ac:dyDescent="0.3">
      <c r="A21" s="23" t="s">
        <v>513</v>
      </c>
      <c r="B21" s="23"/>
      <c r="C21" s="23"/>
      <c r="D21" s="23"/>
      <c r="E21" s="23"/>
      <c r="F21" s="23"/>
      <c r="G21" s="1"/>
      <c r="H21" s="1"/>
    </row>
  </sheetData>
  <mergeCells count="8">
    <mergeCell ref="A1:K1"/>
    <mergeCell ref="A2:K2"/>
    <mergeCell ref="H4:J5"/>
    <mergeCell ref="K4:K7"/>
    <mergeCell ref="B4:D5"/>
    <mergeCell ref="A4:A7"/>
    <mergeCell ref="E4:G5"/>
    <mergeCell ref="F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44"/>
  <sheetViews>
    <sheetView workbookViewId="0">
      <selection activeCell="D37" sqref="D37"/>
    </sheetView>
  </sheetViews>
  <sheetFormatPr defaultRowHeight="14.25" x14ac:dyDescent="0.2"/>
  <cols>
    <col min="1" max="1" width="13.125" customWidth="1"/>
    <col min="2" max="6" width="11.625" customWidth="1"/>
    <col min="7" max="7" width="11.625" style="403" customWidth="1"/>
    <col min="8" max="8" width="11.625" customWidth="1"/>
    <col min="9" max="9" width="21.75" customWidth="1"/>
    <col min="10" max="10" width="11.625" customWidth="1"/>
  </cols>
  <sheetData>
    <row r="1" spans="1:10" ht="21" x14ac:dyDescent="0.35">
      <c r="A1" s="582" t="s">
        <v>447</v>
      </c>
      <c r="B1" s="582"/>
      <c r="C1" s="582"/>
      <c r="D1" s="582"/>
      <c r="E1" s="582"/>
      <c r="F1" s="582"/>
      <c r="G1" s="582"/>
      <c r="H1" s="582"/>
      <c r="I1" s="582"/>
    </row>
    <row r="2" spans="1:10" ht="21" x14ac:dyDescent="0.35">
      <c r="A2" s="582" t="s">
        <v>448</v>
      </c>
      <c r="B2" s="582"/>
      <c r="C2" s="582"/>
      <c r="D2" s="582"/>
      <c r="E2" s="582"/>
      <c r="F2" s="582"/>
      <c r="G2" s="582"/>
      <c r="H2" s="582"/>
      <c r="I2" s="582"/>
    </row>
    <row r="3" spans="1:10" ht="15.75" x14ac:dyDescent="0.25">
      <c r="A3" s="1"/>
      <c r="B3" s="1"/>
      <c r="C3" s="1"/>
      <c r="D3" s="1"/>
      <c r="E3" s="1"/>
      <c r="F3" s="1"/>
      <c r="G3" s="1"/>
      <c r="H3" s="1"/>
      <c r="I3" s="156" t="s">
        <v>310</v>
      </c>
    </row>
    <row r="4" spans="1:10" ht="15.6" customHeight="1" x14ac:dyDescent="0.2">
      <c r="A4" s="596" t="s">
        <v>99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575" t="s">
        <v>405</v>
      </c>
      <c r="H4" s="575" t="s">
        <v>431</v>
      </c>
      <c r="I4" s="596" t="s">
        <v>412</v>
      </c>
    </row>
    <row r="5" spans="1:10" ht="15.6" customHeight="1" x14ac:dyDescent="0.2">
      <c r="A5" s="597"/>
      <c r="B5" s="577"/>
      <c r="C5" s="577"/>
      <c r="D5" s="577"/>
      <c r="E5" s="577"/>
      <c r="F5" s="577"/>
      <c r="G5" s="577"/>
      <c r="H5" s="577"/>
      <c r="I5" s="597"/>
    </row>
    <row r="6" spans="1:10" ht="15.75" x14ac:dyDescent="0.25">
      <c r="A6" s="25" t="s">
        <v>3</v>
      </c>
      <c r="B6" s="126">
        <v>111.419</v>
      </c>
      <c r="C6" s="126">
        <v>80.513500000000022</v>
      </c>
      <c r="D6" s="126">
        <v>56.684270000000005</v>
      </c>
      <c r="E6" s="126">
        <v>53.453579999999995</v>
      </c>
      <c r="F6" s="126">
        <v>65.165162499999994</v>
      </c>
      <c r="G6" s="126">
        <v>68.882662500000009</v>
      </c>
      <c r="H6" s="126">
        <v>70.679670000000002</v>
      </c>
      <c r="I6" s="25" t="s">
        <v>4</v>
      </c>
    </row>
    <row r="7" spans="1:10" ht="15.75" x14ac:dyDescent="0.25">
      <c r="A7" s="31" t="s">
        <v>113</v>
      </c>
      <c r="B7" s="120">
        <v>42.52525</v>
      </c>
      <c r="C7" s="120">
        <v>28.477250000000002</v>
      </c>
      <c r="D7" s="260">
        <v>23.687570000000001</v>
      </c>
      <c r="E7" s="120">
        <v>26.848220000000001</v>
      </c>
      <c r="F7" s="120">
        <v>26.906495</v>
      </c>
      <c r="G7" s="120">
        <v>36.373654999999999</v>
      </c>
      <c r="H7" s="120">
        <v>39.826115000000001</v>
      </c>
      <c r="I7" s="31" t="s">
        <v>101</v>
      </c>
    </row>
    <row r="8" spans="1:10" ht="15.75" x14ac:dyDescent="0.25">
      <c r="A8" s="29" t="s">
        <v>102</v>
      </c>
      <c r="B8" s="121">
        <v>33.637500000000003</v>
      </c>
      <c r="C8" s="121">
        <v>28.116250000000001</v>
      </c>
      <c r="D8" s="261">
        <v>13.433719999999999</v>
      </c>
      <c r="E8" s="121">
        <v>15.338532499999999</v>
      </c>
      <c r="F8" s="121">
        <v>19.004260000000002</v>
      </c>
      <c r="G8" s="121">
        <v>21.522447500000002</v>
      </c>
      <c r="H8" s="121">
        <v>19.030012499999998</v>
      </c>
      <c r="I8" s="29" t="s">
        <v>103</v>
      </c>
    </row>
    <row r="9" spans="1:10" ht="15.75" x14ac:dyDescent="0.25">
      <c r="A9" s="29" t="s">
        <v>104</v>
      </c>
      <c r="B9" s="121">
        <v>17.677499999999998</v>
      </c>
      <c r="C9" s="121">
        <v>13.30325</v>
      </c>
      <c r="D9" s="261">
        <v>6.8467799999999999</v>
      </c>
      <c r="E9" s="121">
        <v>4.9432624999999994</v>
      </c>
      <c r="F9" s="121">
        <v>9.0431649999999983</v>
      </c>
      <c r="G9" s="121">
        <v>6.1247224999999998</v>
      </c>
      <c r="H9" s="121">
        <v>5.8084600000000002</v>
      </c>
      <c r="I9" s="29" t="s">
        <v>105</v>
      </c>
    </row>
    <row r="10" spans="1:10" ht="15.75" x14ac:dyDescent="0.25">
      <c r="A10" s="29" t="s">
        <v>106</v>
      </c>
      <c r="B10" s="121">
        <v>6.7134999999999998</v>
      </c>
      <c r="C10" s="121">
        <v>3.0994999999999999</v>
      </c>
      <c r="D10" s="261">
        <v>1.9172799999999999</v>
      </c>
      <c r="E10" s="121">
        <v>2.5358499999999999</v>
      </c>
      <c r="F10" s="121">
        <v>2.3345949999999998</v>
      </c>
      <c r="G10" s="121">
        <v>2.2051624999999997</v>
      </c>
      <c r="H10" s="121">
        <v>2.1375450000000003</v>
      </c>
      <c r="I10" s="29" t="s">
        <v>107</v>
      </c>
    </row>
    <row r="11" spans="1:10" ht="15.75" x14ac:dyDescent="0.25">
      <c r="A11" s="29" t="s">
        <v>108</v>
      </c>
      <c r="B11" s="121">
        <v>1.5487500000000001</v>
      </c>
      <c r="C11" s="121">
        <v>0.85350000000000004</v>
      </c>
      <c r="D11" s="261">
        <v>6.0667999999999997</v>
      </c>
      <c r="E11" s="121">
        <v>0.54091999999999996</v>
      </c>
      <c r="F11" s="121">
        <v>2.1172274999999998</v>
      </c>
      <c r="G11" s="121">
        <v>0.26918999999999998</v>
      </c>
      <c r="H11" s="121">
        <v>0.54480500000000009</v>
      </c>
      <c r="I11" s="29" t="s">
        <v>109</v>
      </c>
    </row>
    <row r="12" spans="1:10" ht="15.75" x14ac:dyDescent="0.25">
      <c r="A12" s="29" t="s">
        <v>114</v>
      </c>
      <c r="B12" s="121">
        <v>9.3164999999999996</v>
      </c>
      <c r="C12" s="121">
        <v>6.6637500000000003</v>
      </c>
      <c r="D12" s="261">
        <v>4.7321200000000001</v>
      </c>
      <c r="E12" s="121">
        <v>3.2467950000000001</v>
      </c>
      <c r="F12" s="121">
        <v>5.7594200000000004</v>
      </c>
      <c r="G12" s="121">
        <v>2.3253649999999997</v>
      </c>
      <c r="H12" s="121">
        <v>3.1342750000000001</v>
      </c>
      <c r="I12" s="29" t="s">
        <v>110</v>
      </c>
    </row>
    <row r="13" spans="1:10" ht="15.75" x14ac:dyDescent="0.25">
      <c r="A13" s="30" t="s">
        <v>111</v>
      </c>
      <c r="B13" s="122">
        <v>0</v>
      </c>
      <c r="C13" s="122">
        <v>0</v>
      </c>
      <c r="D13" s="262">
        <v>0</v>
      </c>
      <c r="E13" s="122">
        <v>0</v>
      </c>
      <c r="F13" s="122">
        <v>0</v>
      </c>
      <c r="G13" s="122">
        <v>6.2125E-2</v>
      </c>
      <c r="H13" s="122">
        <v>0.19846</v>
      </c>
      <c r="I13" s="30" t="s">
        <v>112</v>
      </c>
    </row>
    <row r="14" spans="1:10" ht="18.75" x14ac:dyDescent="0.3">
      <c r="A14" s="653" t="s">
        <v>514</v>
      </c>
      <c r="B14" s="653"/>
      <c r="C14" s="653"/>
      <c r="D14" s="653"/>
      <c r="E14" s="653"/>
      <c r="F14" s="653"/>
      <c r="G14" s="653"/>
      <c r="H14" s="23"/>
      <c r="I14" s="23"/>
      <c r="J14" s="32"/>
    </row>
    <row r="15" spans="1:10" ht="18.75" x14ac:dyDescent="0.3">
      <c r="A15" s="23" t="s">
        <v>515</v>
      </c>
      <c r="B15" s="23"/>
      <c r="C15" s="23"/>
      <c r="D15" s="23"/>
      <c r="E15" s="23"/>
      <c r="F15" s="23"/>
      <c r="G15" s="23"/>
      <c r="H15" s="23"/>
      <c r="I15" s="23"/>
      <c r="J15" s="32"/>
    </row>
    <row r="17" spans="1:9" ht="18.75" hidden="1" x14ac:dyDescent="0.3">
      <c r="A17" s="25" t="s">
        <v>3</v>
      </c>
      <c r="B17" s="185">
        <v>89239.5</v>
      </c>
      <c r="C17" s="186">
        <v>93319.5</v>
      </c>
      <c r="D17" s="186">
        <v>111419</v>
      </c>
      <c r="E17" s="188"/>
      <c r="F17" s="208">
        <v>51224.147500000006</v>
      </c>
      <c r="G17" s="259"/>
      <c r="H17" s="229">
        <v>53453.58</v>
      </c>
      <c r="I17" s="68">
        <v>0</v>
      </c>
    </row>
    <row r="18" spans="1:9" ht="18.75" hidden="1" x14ac:dyDescent="0.3">
      <c r="A18" s="31" t="s">
        <v>113</v>
      </c>
      <c r="B18" s="185">
        <v>41974</v>
      </c>
      <c r="C18" s="186">
        <v>38766.5</v>
      </c>
      <c r="D18" s="186">
        <v>42525.25</v>
      </c>
      <c r="E18" s="187"/>
      <c r="F18" s="208">
        <v>23687.567499999997</v>
      </c>
      <c r="G18" s="259"/>
      <c r="H18" s="229">
        <v>26848.22</v>
      </c>
    </row>
    <row r="19" spans="1:9" ht="18.75" hidden="1" x14ac:dyDescent="0.3">
      <c r="A19" s="29" t="s">
        <v>102</v>
      </c>
      <c r="B19" s="185">
        <v>25037.5</v>
      </c>
      <c r="C19" s="186">
        <v>30797.75</v>
      </c>
      <c r="D19" s="186">
        <v>33637.5</v>
      </c>
      <c r="E19" s="187"/>
      <c r="F19" s="208">
        <v>13433.7225</v>
      </c>
      <c r="G19" s="259"/>
      <c r="H19" s="229">
        <v>15338.532500000001</v>
      </c>
    </row>
    <row r="20" spans="1:9" ht="18.75" hidden="1" x14ac:dyDescent="0.3">
      <c r="A20" s="29" t="s">
        <v>104</v>
      </c>
      <c r="B20" s="185">
        <v>11061.75</v>
      </c>
      <c r="C20" s="186">
        <v>11107</v>
      </c>
      <c r="D20" s="186">
        <v>17677.5</v>
      </c>
      <c r="E20" s="187"/>
      <c r="F20" s="208">
        <v>6846.7825000000003</v>
      </c>
      <c r="G20" s="259"/>
      <c r="H20" s="229">
        <v>4943.2624999999998</v>
      </c>
    </row>
    <row r="21" spans="1:9" ht="18.75" hidden="1" x14ac:dyDescent="0.3">
      <c r="A21" s="29" t="s">
        <v>106</v>
      </c>
      <c r="B21" s="185">
        <v>3887.5</v>
      </c>
      <c r="C21" s="186">
        <v>3381.25</v>
      </c>
      <c r="D21" s="186">
        <v>6713.5</v>
      </c>
      <c r="E21" s="187"/>
      <c r="F21" s="208">
        <v>1917.2825</v>
      </c>
      <c r="G21" s="259"/>
      <c r="H21" s="229">
        <v>2535.85</v>
      </c>
    </row>
    <row r="22" spans="1:9" ht="18.75" hidden="1" x14ac:dyDescent="0.3">
      <c r="A22" s="29" t="s">
        <v>108</v>
      </c>
      <c r="B22" s="185">
        <v>409</v>
      </c>
      <c r="C22" s="186">
        <v>1271</v>
      </c>
      <c r="D22" s="186">
        <v>1548.75</v>
      </c>
      <c r="E22" s="187"/>
      <c r="F22" s="208">
        <v>606.68000000000006</v>
      </c>
      <c r="G22" s="259"/>
      <c r="H22" s="229">
        <v>540.92000000000007</v>
      </c>
    </row>
    <row r="23" spans="1:9" ht="18.75" hidden="1" x14ac:dyDescent="0.3">
      <c r="A23" s="29" t="s">
        <v>114</v>
      </c>
      <c r="B23" s="185">
        <v>6869.75</v>
      </c>
      <c r="C23" s="186">
        <v>7940</v>
      </c>
      <c r="D23" s="186">
        <v>9316.5</v>
      </c>
      <c r="E23" s="187"/>
      <c r="F23" s="208">
        <v>4732.1149999999998</v>
      </c>
      <c r="G23" s="259"/>
      <c r="H23" s="229">
        <v>3246.7949999999996</v>
      </c>
    </row>
    <row r="24" spans="1:9" ht="18.75" hidden="1" x14ac:dyDescent="0.3">
      <c r="A24" s="30" t="s">
        <v>111</v>
      </c>
      <c r="B24" s="185">
        <v>0</v>
      </c>
      <c r="C24" s="186">
        <v>56</v>
      </c>
      <c r="D24" s="186">
        <v>0</v>
      </c>
      <c r="E24" s="187"/>
      <c r="F24" s="208">
        <v>0</v>
      </c>
      <c r="G24" s="259"/>
      <c r="H24" s="229">
        <v>0</v>
      </c>
    </row>
    <row r="25" spans="1:9" ht="15.75" x14ac:dyDescent="0.25">
      <c r="H25" s="189"/>
    </row>
    <row r="28" spans="1:9" ht="18.75" x14ac:dyDescent="0.3">
      <c r="E28" s="4"/>
      <c r="F28" s="404"/>
    </row>
    <row r="29" spans="1:9" ht="18.75" hidden="1" x14ac:dyDescent="0.3">
      <c r="E29" s="405"/>
      <c r="F29" s="404"/>
    </row>
    <row r="30" spans="1:9" ht="18.75" hidden="1" x14ac:dyDescent="0.3">
      <c r="E30" s="405"/>
      <c r="F30" s="404"/>
    </row>
    <row r="31" spans="1:9" ht="18.75" hidden="1" x14ac:dyDescent="0.3">
      <c r="E31" s="405"/>
      <c r="F31" s="404"/>
    </row>
    <row r="32" spans="1:9" ht="18.75" hidden="1" x14ac:dyDescent="0.3">
      <c r="E32" s="405"/>
      <c r="F32" s="404"/>
    </row>
    <row r="33" spans="5:6" ht="18.75" hidden="1" x14ac:dyDescent="0.3">
      <c r="E33" s="405"/>
      <c r="F33" s="404"/>
    </row>
    <row r="34" spans="5:6" ht="18.75" hidden="1" x14ac:dyDescent="0.3">
      <c r="E34" s="405"/>
      <c r="F34" s="404"/>
    </row>
    <row r="35" spans="5:6" ht="18.75" hidden="1" x14ac:dyDescent="0.3">
      <c r="E35" s="405"/>
      <c r="F35" s="404"/>
    </row>
    <row r="36" spans="5:6" ht="15" hidden="1" x14ac:dyDescent="0.25">
      <c r="E36" s="405"/>
      <c r="F36" s="4"/>
    </row>
    <row r="37" spans="5:6" ht="15.75" x14ac:dyDescent="0.25">
      <c r="E37" s="406"/>
      <c r="F37" s="255"/>
    </row>
    <row r="38" spans="5:6" ht="15.75" x14ac:dyDescent="0.25">
      <c r="E38" s="263"/>
      <c r="F38" s="255"/>
    </row>
    <row r="39" spans="5:6" ht="15.75" x14ac:dyDescent="0.25">
      <c r="E39" s="263"/>
      <c r="F39" s="255"/>
    </row>
    <row r="40" spans="5:6" ht="15.75" x14ac:dyDescent="0.25">
      <c r="E40" s="263"/>
      <c r="F40" s="255"/>
    </row>
    <row r="41" spans="5:6" ht="15.75" x14ac:dyDescent="0.25">
      <c r="E41" s="263"/>
      <c r="F41" s="255"/>
    </row>
    <row r="42" spans="5:6" ht="15.75" x14ac:dyDescent="0.25">
      <c r="E42" s="263"/>
      <c r="F42" s="255"/>
    </row>
    <row r="43" spans="5:6" ht="15.75" x14ac:dyDescent="0.25">
      <c r="E43" s="263"/>
      <c r="F43" s="255"/>
    </row>
    <row r="44" spans="5:6" ht="15.75" x14ac:dyDescent="0.25">
      <c r="E44" s="263"/>
      <c r="F44" s="255"/>
    </row>
  </sheetData>
  <mergeCells count="12">
    <mergeCell ref="A14:G14"/>
    <mergeCell ref="D4:D5"/>
    <mergeCell ref="H4:H5"/>
    <mergeCell ref="F4:F5"/>
    <mergeCell ref="A1:I1"/>
    <mergeCell ref="A2:I2"/>
    <mergeCell ref="I4:I5"/>
    <mergeCell ref="A4:A5"/>
    <mergeCell ref="B4:B5"/>
    <mergeCell ref="C4:C5"/>
    <mergeCell ref="E4:E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54"/>
  <sheetViews>
    <sheetView topLeftCell="A4" workbookViewId="0">
      <selection activeCell="E23" sqref="E23"/>
    </sheetView>
  </sheetViews>
  <sheetFormatPr defaultRowHeight="14.25" x14ac:dyDescent="0.2"/>
  <cols>
    <col min="1" max="1" width="18.375" customWidth="1"/>
    <col min="2" max="2" width="13.375" customWidth="1"/>
    <col min="7" max="7" width="8.75" style="67"/>
    <col min="8" max="8" width="8.75" style="403"/>
  </cols>
  <sheetData>
    <row r="1" spans="1:12" ht="21" x14ac:dyDescent="0.35">
      <c r="A1" s="582" t="s">
        <v>449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</row>
    <row r="2" spans="1:12" ht="21" x14ac:dyDescent="0.35">
      <c r="A2" s="582" t="s">
        <v>450</v>
      </c>
      <c r="B2" s="582"/>
      <c r="C2" s="582"/>
      <c r="D2" s="582"/>
      <c r="E2" s="582"/>
      <c r="F2" s="582"/>
      <c r="G2" s="582"/>
      <c r="H2" s="582"/>
      <c r="I2" s="582"/>
      <c r="J2" s="582"/>
      <c r="K2" s="36"/>
      <c r="L2" s="36"/>
    </row>
    <row r="3" spans="1:12" ht="21" x14ac:dyDescent="0.35">
      <c r="A3" s="2"/>
      <c r="B3" s="2"/>
      <c r="C3" s="2"/>
      <c r="D3" s="2"/>
      <c r="E3" s="2"/>
      <c r="F3" s="2"/>
      <c r="G3" s="2"/>
      <c r="H3" s="2"/>
      <c r="I3" s="2"/>
      <c r="J3" s="601" t="s">
        <v>310</v>
      </c>
      <c r="K3" s="647"/>
      <c r="L3" s="647"/>
    </row>
    <row r="4" spans="1:12" ht="15.6" customHeight="1" x14ac:dyDescent="0.2">
      <c r="A4" s="654" t="s">
        <v>115</v>
      </c>
      <c r="B4" s="633"/>
      <c r="C4" s="575" t="s">
        <v>47</v>
      </c>
      <c r="D4" s="575" t="s">
        <v>48</v>
      </c>
      <c r="E4" s="657" t="s">
        <v>49</v>
      </c>
      <c r="F4" s="575" t="s">
        <v>247</v>
      </c>
      <c r="G4" s="575" t="s">
        <v>304</v>
      </c>
      <c r="H4" s="575" t="s">
        <v>405</v>
      </c>
      <c r="I4" s="575" t="s">
        <v>431</v>
      </c>
      <c r="J4" s="632" t="s">
        <v>411</v>
      </c>
      <c r="K4" s="632"/>
      <c r="L4" s="633"/>
    </row>
    <row r="5" spans="1:12" ht="15.6" customHeight="1" x14ac:dyDescent="0.2">
      <c r="A5" s="634"/>
      <c r="B5" s="636"/>
      <c r="C5" s="577"/>
      <c r="D5" s="577"/>
      <c r="E5" s="658"/>
      <c r="F5" s="577"/>
      <c r="G5" s="577"/>
      <c r="H5" s="577"/>
      <c r="I5" s="577"/>
      <c r="J5" s="635"/>
      <c r="K5" s="635"/>
      <c r="L5" s="636"/>
    </row>
    <row r="6" spans="1:12" ht="15.75" x14ac:dyDescent="0.25">
      <c r="A6" s="655" t="s">
        <v>3</v>
      </c>
      <c r="B6" s="656"/>
      <c r="C6" s="129">
        <v>572.33000000000004</v>
      </c>
      <c r="D6" s="129">
        <v>402.18</v>
      </c>
      <c r="E6" s="129">
        <v>264.34000000000003</v>
      </c>
      <c r="F6" s="130">
        <v>230.40499999999997</v>
      </c>
      <c r="G6" s="130">
        <v>283.5</v>
      </c>
      <c r="H6" s="130">
        <v>322.67750000000001</v>
      </c>
      <c r="I6" s="413">
        <v>340.56</v>
      </c>
      <c r="J6" s="611" t="s">
        <v>4</v>
      </c>
      <c r="K6" s="611"/>
      <c r="L6" s="612"/>
    </row>
    <row r="7" spans="1:12" ht="15.75" x14ac:dyDescent="0.25">
      <c r="A7" s="9" t="s">
        <v>1</v>
      </c>
      <c r="B7" s="43" t="s">
        <v>116</v>
      </c>
      <c r="C7" s="151">
        <v>9.08</v>
      </c>
      <c r="D7" s="151">
        <v>6.49</v>
      </c>
      <c r="E7" s="151">
        <v>3.8925000000000001</v>
      </c>
      <c r="F7" s="254">
        <v>4.16</v>
      </c>
      <c r="G7" s="443">
        <v>5.2</v>
      </c>
      <c r="H7" s="443">
        <v>5.0500000000000007</v>
      </c>
      <c r="I7" s="443">
        <v>5.78</v>
      </c>
      <c r="J7" s="602" t="s">
        <v>317</v>
      </c>
      <c r="K7" s="603"/>
      <c r="L7" s="604"/>
    </row>
    <row r="8" spans="1:12" ht="15.75" x14ac:dyDescent="0.25">
      <c r="A8" s="450" t="s">
        <v>1</v>
      </c>
      <c r="B8" s="44" t="s">
        <v>117</v>
      </c>
      <c r="C8" s="152">
        <v>52.58</v>
      </c>
      <c r="D8" s="152">
        <v>33.92</v>
      </c>
      <c r="E8" s="152">
        <v>20.375</v>
      </c>
      <c r="F8" s="152">
        <v>15.465</v>
      </c>
      <c r="G8" s="153">
        <v>12.4</v>
      </c>
      <c r="H8" s="153">
        <v>17.22</v>
      </c>
      <c r="I8" s="451">
        <v>18.637499999999999</v>
      </c>
      <c r="J8" s="17" t="s">
        <v>118</v>
      </c>
      <c r="K8" s="18"/>
      <c r="L8" s="19"/>
    </row>
    <row r="9" spans="1:12" ht="15.75" x14ac:dyDescent="0.25">
      <c r="A9" s="450" t="s">
        <v>1</v>
      </c>
      <c r="B9" s="44" t="s">
        <v>119</v>
      </c>
      <c r="C9" s="152">
        <v>109.2</v>
      </c>
      <c r="D9" s="152">
        <v>67.045000000000002</v>
      </c>
      <c r="E9" s="152">
        <v>46.317500000000003</v>
      </c>
      <c r="F9" s="153">
        <v>32.994999999999997</v>
      </c>
      <c r="G9" s="153">
        <v>43.2</v>
      </c>
      <c r="H9" s="153">
        <v>53.494999999999997</v>
      </c>
      <c r="I9" s="451">
        <v>49.532499999999999</v>
      </c>
      <c r="J9" s="17" t="s">
        <v>120</v>
      </c>
      <c r="K9" s="18"/>
      <c r="L9" s="19"/>
    </row>
    <row r="10" spans="1:12" ht="15.75" x14ac:dyDescent="0.25">
      <c r="A10" s="450" t="s">
        <v>1</v>
      </c>
      <c r="B10" s="44" t="s">
        <v>121</v>
      </c>
      <c r="C10" s="152">
        <v>133.54</v>
      </c>
      <c r="D10" s="152">
        <v>90.59</v>
      </c>
      <c r="E10" s="152">
        <v>57.852499999999999</v>
      </c>
      <c r="F10" s="153">
        <v>52.9375</v>
      </c>
      <c r="G10" s="153">
        <v>59</v>
      </c>
      <c r="H10" s="153">
        <v>72.927499999999995</v>
      </c>
      <c r="I10" s="451">
        <v>65.504999999999995</v>
      </c>
      <c r="J10" s="17" t="s">
        <v>122</v>
      </c>
      <c r="K10" s="18"/>
      <c r="L10" s="19"/>
    </row>
    <row r="11" spans="1:12" s="258" customFormat="1" ht="15.75" x14ac:dyDescent="0.25">
      <c r="A11" s="41" t="s">
        <v>343</v>
      </c>
      <c r="B11" s="44"/>
      <c r="C11" s="152">
        <v>105.42750000000001</v>
      </c>
      <c r="D11" s="152">
        <v>71.319999999999993</v>
      </c>
      <c r="E11" s="152">
        <v>47.050000000000004</v>
      </c>
      <c r="F11" s="152">
        <v>46.327500000000001</v>
      </c>
      <c r="G11" s="152">
        <v>53.9</v>
      </c>
      <c r="H11" s="152">
        <v>59.64</v>
      </c>
      <c r="I11" s="138">
        <f>SUM(I12:I14)</f>
        <v>69.044999999999987</v>
      </c>
      <c r="J11" s="583" t="s">
        <v>344</v>
      </c>
      <c r="K11" s="584"/>
      <c r="L11" s="585"/>
    </row>
    <row r="12" spans="1:12" ht="15.75" x14ac:dyDescent="0.25">
      <c r="A12" s="222"/>
      <c r="B12" s="10" t="s">
        <v>123</v>
      </c>
      <c r="C12" s="152">
        <v>71.547499999999999</v>
      </c>
      <c r="D12" s="152">
        <v>49.78</v>
      </c>
      <c r="E12" s="152">
        <v>33.325000000000003</v>
      </c>
      <c r="F12" s="152">
        <v>34.11</v>
      </c>
      <c r="G12" s="153">
        <v>39.9</v>
      </c>
      <c r="H12" s="341">
        <v>43.545000000000002</v>
      </c>
      <c r="I12" s="341">
        <v>52.932499999999997</v>
      </c>
      <c r="J12" s="17" t="s">
        <v>124</v>
      </c>
      <c r="K12" s="18"/>
      <c r="L12" s="19"/>
    </row>
    <row r="13" spans="1:12" ht="15.75" x14ac:dyDescent="0.25">
      <c r="A13" s="10"/>
      <c r="B13" s="10" t="s">
        <v>125</v>
      </c>
      <c r="C13" s="152">
        <v>33.729999999999997</v>
      </c>
      <c r="D13" s="152">
        <v>21.52</v>
      </c>
      <c r="E13" s="152">
        <v>13.395000000000001</v>
      </c>
      <c r="F13" s="152">
        <v>12.217500000000001</v>
      </c>
      <c r="G13" s="153">
        <v>13.5</v>
      </c>
      <c r="H13" s="341">
        <v>16.094999999999999</v>
      </c>
      <c r="I13" s="341">
        <v>15.9825</v>
      </c>
      <c r="J13" s="17" t="s">
        <v>126</v>
      </c>
      <c r="K13" s="18"/>
      <c r="L13" s="19"/>
    </row>
    <row r="14" spans="1:12" ht="15.75" x14ac:dyDescent="0.25">
      <c r="A14" s="10"/>
      <c r="B14" s="10" t="s">
        <v>127</v>
      </c>
      <c r="C14" s="152">
        <v>0.15</v>
      </c>
      <c r="D14" s="152">
        <v>0.02</v>
      </c>
      <c r="E14" s="152">
        <v>0.33</v>
      </c>
      <c r="F14" s="152">
        <v>0</v>
      </c>
      <c r="G14" s="153">
        <v>0.6</v>
      </c>
      <c r="H14" s="341">
        <v>0</v>
      </c>
      <c r="I14" s="451">
        <v>0.13</v>
      </c>
      <c r="J14" s="17" t="s">
        <v>128</v>
      </c>
      <c r="K14" s="18"/>
      <c r="L14" s="19"/>
    </row>
    <row r="15" spans="1:12" s="258" customFormat="1" ht="17.45" customHeight="1" x14ac:dyDescent="0.25">
      <c r="A15" s="46" t="s">
        <v>256</v>
      </c>
      <c r="B15" s="10"/>
      <c r="C15" s="152">
        <v>161.69749999999999</v>
      </c>
      <c r="D15" s="152">
        <v>132.22</v>
      </c>
      <c r="E15" s="152">
        <v>88.74499999999999</v>
      </c>
      <c r="F15" s="152">
        <v>78.205000000000013</v>
      </c>
      <c r="G15" s="152">
        <v>109.1</v>
      </c>
      <c r="H15" s="153">
        <v>113.46249999999999</v>
      </c>
      <c r="I15" s="451">
        <f>SUM(I16:I18)</f>
        <v>130.49250000000001</v>
      </c>
      <c r="J15" s="583" t="s">
        <v>257</v>
      </c>
      <c r="K15" s="584"/>
      <c r="L15" s="585"/>
    </row>
    <row r="16" spans="1:12" ht="15.75" x14ac:dyDescent="0.25">
      <c r="A16" s="222"/>
      <c r="B16" s="10" t="s">
        <v>129</v>
      </c>
      <c r="C16" s="152">
        <v>95.647499999999994</v>
      </c>
      <c r="D16" s="152">
        <v>82.04</v>
      </c>
      <c r="E16" s="152">
        <v>54.54</v>
      </c>
      <c r="F16" s="152">
        <v>47.075000000000003</v>
      </c>
      <c r="G16" s="153">
        <v>70.099999999999994</v>
      </c>
      <c r="H16" s="341">
        <v>80.089999999999989</v>
      </c>
      <c r="I16" s="341">
        <v>89.545000000000002</v>
      </c>
      <c r="J16" s="17" t="s">
        <v>130</v>
      </c>
      <c r="K16" s="18"/>
      <c r="L16" s="19"/>
    </row>
    <row r="17" spans="1:12" ht="15.75" x14ac:dyDescent="0.25">
      <c r="A17" s="17"/>
      <c r="B17" s="10" t="s">
        <v>131</v>
      </c>
      <c r="C17" s="152">
        <v>57.23</v>
      </c>
      <c r="D17" s="152">
        <v>40.01</v>
      </c>
      <c r="E17" s="152">
        <v>29.605</v>
      </c>
      <c r="F17" s="152">
        <v>27.005000000000003</v>
      </c>
      <c r="G17" s="153">
        <v>32.9</v>
      </c>
      <c r="H17" s="341">
        <v>27.637500000000003</v>
      </c>
      <c r="I17" s="341">
        <v>32.922499999999999</v>
      </c>
      <c r="J17" s="17" t="s">
        <v>132</v>
      </c>
      <c r="K17" s="18"/>
      <c r="L17" s="19"/>
    </row>
    <row r="18" spans="1:12" ht="15.75" x14ac:dyDescent="0.25">
      <c r="A18" s="17"/>
      <c r="B18" s="10" t="s">
        <v>127</v>
      </c>
      <c r="C18" s="152">
        <v>8.82</v>
      </c>
      <c r="D18" s="152">
        <v>10.17</v>
      </c>
      <c r="E18" s="152">
        <v>4.5999999999999996</v>
      </c>
      <c r="F18" s="152">
        <v>4.1249999999999991</v>
      </c>
      <c r="G18" s="153">
        <v>6.1</v>
      </c>
      <c r="H18" s="341">
        <v>5.7349999999999994</v>
      </c>
      <c r="I18" s="341">
        <v>8.0250000000000004</v>
      </c>
      <c r="J18" s="17" t="s">
        <v>133</v>
      </c>
      <c r="K18" s="18"/>
      <c r="L18" s="19"/>
    </row>
    <row r="19" spans="1:12" ht="15.75" x14ac:dyDescent="0.25">
      <c r="A19" s="17" t="s">
        <v>1</v>
      </c>
      <c r="B19" s="10" t="s">
        <v>134</v>
      </c>
      <c r="C19" s="152">
        <v>0.1</v>
      </c>
      <c r="D19" s="152">
        <v>0.26</v>
      </c>
      <c r="E19" s="152">
        <v>2.5000000000000001E-2</v>
      </c>
      <c r="F19" s="152">
        <v>0.23250000000000001</v>
      </c>
      <c r="G19" s="153">
        <v>0.2</v>
      </c>
      <c r="H19" s="341">
        <v>0.16999999999999998</v>
      </c>
      <c r="I19" s="341">
        <v>1.1475</v>
      </c>
      <c r="J19" s="17" t="s">
        <v>135</v>
      </c>
      <c r="K19" s="18"/>
      <c r="L19" s="19"/>
    </row>
    <row r="20" spans="1:12" ht="15.75" x14ac:dyDescent="0.25">
      <c r="A20" s="20" t="s">
        <v>1</v>
      </c>
      <c r="B20" s="12" t="s">
        <v>136</v>
      </c>
      <c r="C20" s="154">
        <v>0.72</v>
      </c>
      <c r="D20" s="154">
        <v>0.34</v>
      </c>
      <c r="E20" s="154">
        <v>8.2500000000000004E-2</v>
      </c>
      <c r="F20" s="154">
        <v>8.2500000000000004E-2</v>
      </c>
      <c r="G20" s="155">
        <v>0.5</v>
      </c>
      <c r="H20" s="342">
        <v>0.71500000000000008</v>
      </c>
      <c r="I20" s="342">
        <v>0.42249999999999999</v>
      </c>
      <c r="J20" s="20" t="s">
        <v>137</v>
      </c>
      <c r="K20" s="21"/>
      <c r="L20" s="22"/>
    </row>
    <row r="21" spans="1:12" ht="18.75" x14ac:dyDescent="0.3">
      <c r="A21" s="23" t="s">
        <v>514</v>
      </c>
      <c r="B21" s="23"/>
      <c r="C21" s="23"/>
      <c r="D21" s="23"/>
      <c r="E21" s="23"/>
      <c r="F21" s="23"/>
      <c r="G21" s="23"/>
      <c r="H21" s="23"/>
      <c r="I21" s="340"/>
      <c r="J21" s="23"/>
      <c r="K21" s="32"/>
    </row>
    <row r="22" spans="1:12" ht="18.75" x14ac:dyDescent="0.3">
      <c r="A22" s="23" t="s">
        <v>515</v>
      </c>
      <c r="B22" s="23"/>
      <c r="C22" s="23"/>
      <c r="D22" s="23"/>
      <c r="E22" s="23"/>
      <c r="F22" s="23"/>
      <c r="G22" s="23"/>
      <c r="H22" s="23"/>
      <c r="I22" s="23"/>
      <c r="J22" s="23"/>
      <c r="K22" s="32"/>
    </row>
    <row r="23" spans="1:12" s="92" customFormat="1" ht="18.75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32"/>
    </row>
    <row r="24" spans="1:12" s="256" customFormat="1" ht="15.75" hidden="1" x14ac:dyDescent="0.25">
      <c r="A24" s="1"/>
      <c r="B24" s="1"/>
      <c r="C24" s="189">
        <v>508.47500000000002</v>
      </c>
      <c r="D24" s="189">
        <v>521.98</v>
      </c>
      <c r="E24" s="189">
        <v>572.33249999999998</v>
      </c>
      <c r="F24" s="189">
        <v>402.18</v>
      </c>
      <c r="G24" s="255">
        <v>264.34000000000003</v>
      </c>
      <c r="H24" s="255"/>
      <c r="I24" s="189">
        <v>230.40499999999997</v>
      </c>
      <c r="J24" s="1"/>
    </row>
    <row r="25" spans="1:12" s="256" customFormat="1" ht="15.75" hidden="1" x14ac:dyDescent="0.25">
      <c r="A25" s="1"/>
      <c r="B25" s="1"/>
      <c r="C25" s="189">
        <v>7.3650000000000002</v>
      </c>
      <c r="D25" s="189">
        <v>6.7924999999999995</v>
      </c>
      <c r="E25" s="189">
        <v>9.08</v>
      </c>
      <c r="F25" s="189">
        <v>6.49</v>
      </c>
      <c r="G25" s="189">
        <v>3.8925000000000001</v>
      </c>
      <c r="H25" s="189"/>
      <c r="I25" s="189">
        <v>4.16</v>
      </c>
      <c r="J25" s="1"/>
    </row>
    <row r="26" spans="1:12" s="256" customFormat="1" ht="15.75" hidden="1" x14ac:dyDescent="0.25">
      <c r="A26" s="1"/>
      <c r="B26" s="1"/>
      <c r="C26" s="189">
        <v>57.572500000000005</v>
      </c>
      <c r="D26" s="189">
        <v>52.844999999999999</v>
      </c>
      <c r="E26" s="189">
        <v>52.582499999999996</v>
      </c>
      <c r="F26" s="189">
        <v>33.922499999999999</v>
      </c>
      <c r="G26" s="189">
        <v>20.375</v>
      </c>
      <c r="H26" s="189"/>
      <c r="I26" s="189">
        <v>15.465</v>
      </c>
      <c r="J26" s="1"/>
    </row>
    <row r="27" spans="1:12" s="256" customFormat="1" ht="15.75" hidden="1" x14ac:dyDescent="0.25">
      <c r="A27" s="1"/>
      <c r="B27" s="1"/>
      <c r="C27" s="189">
        <v>100.49249999999999</v>
      </c>
      <c r="D27" s="189">
        <v>103.42499999999998</v>
      </c>
      <c r="E27" s="189">
        <v>109.19749999999999</v>
      </c>
      <c r="F27" s="189">
        <v>67.045000000000002</v>
      </c>
      <c r="G27" s="189">
        <v>46.317500000000003</v>
      </c>
      <c r="H27" s="189"/>
      <c r="I27" s="189">
        <v>32.994999999999997</v>
      </c>
      <c r="J27" s="1"/>
    </row>
    <row r="28" spans="1:12" s="256" customFormat="1" ht="15.75" hidden="1" x14ac:dyDescent="0.25">
      <c r="A28" s="1"/>
      <c r="B28" s="1"/>
      <c r="C28" s="189">
        <v>112.36500000000001</v>
      </c>
      <c r="D28" s="189">
        <v>124.16749999999999</v>
      </c>
      <c r="E28" s="189">
        <v>133.535</v>
      </c>
      <c r="F28" s="189">
        <v>90.592500000000001</v>
      </c>
      <c r="G28" s="189">
        <v>57.852499999999999</v>
      </c>
      <c r="H28" s="189"/>
      <c r="I28" s="189">
        <v>52.9375</v>
      </c>
      <c r="J28" s="1"/>
    </row>
    <row r="29" spans="1:12" s="256" customFormat="1" ht="15.75" hidden="1" x14ac:dyDescent="0.25">
      <c r="B29" s="257"/>
      <c r="C29" s="189">
        <v>67.132499999999993</v>
      </c>
      <c r="D29" s="189">
        <v>66.132500000000007</v>
      </c>
      <c r="E29" s="189">
        <v>71.547499999999999</v>
      </c>
      <c r="F29" s="189">
        <v>49.777499999999996</v>
      </c>
      <c r="G29" s="189">
        <v>33.325000000000003</v>
      </c>
      <c r="H29" s="189"/>
      <c r="I29" s="189">
        <v>34.11</v>
      </c>
    </row>
    <row r="30" spans="1:12" s="256" customFormat="1" ht="15.75" hidden="1" x14ac:dyDescent="0.25">
      <c r="B30" s="52"/>
      <c r="C30" s="189">
        <v>23.287499999999998</v>
      </c>
      <c r="D30" s="189">
        <v>29.395000000000003</v>
      </c>
      <c r="E30" s="189">
        <v>33.727499999999999</v>
      </c>
      <c r="F30" s="189">
        <v>21.520000000000003</v>
      </c>
      <c r="G30" s="189">
        <v>13.395000000000001</v>
      </c>
      <c r="H30" s="189"/>
      <c r="I30" s="189">
        <v>12.217500000000001</v>
      </c>
    </row>
    <row r="31" spans="1:12" s="256" customFormat="1" ht="15.75" hidden="1" x14ac:dyDescent="0.25">
      <c r="B31" s="52"/>
      <c r="C31" s="189">
        <v>0.08</v>
      </c>
      <c r="D31" s="189">
        <v>0</v>
      </c>
      <c r="E31" s="189">
        <v>0.1525</v>
      </c>
      <c r="F31" s="189">
        <v>2.2499999999999999E-2</v>
      </c>
      <c r="G31" s="189">
        <v>0.33</v>
      </c>
      <c r="H31" s="189"/>
      <c r="I31" s="189">
        <v>0</v>
      </c>
    </row>
    <row r="32" spans="1:12" s="256" customFormat="1" ht="15.75" hidden="1" x14ac:dyDescent="0.25">
      <c r="B32" s="52"/>
      <c r="C32" s="189">
        <v>82</v>
      </c>
      <c r="D32" s="189">
        <v>82.265000000000001</v>
      </c>
      <c r="E32" s="189">
        <v>95.647499999999994</v>
      </c>
      <c r="F32" s="189">
        <v>82.037499999999994</v>
      </c>
      <c r="G32" s="189">
        <v>54.54</v>
      </c>
      <c r="H32" s="189"/>
      <c r="I32" s="189">
        <v>47.075000000000003</v>
      </c>
    </row>
    <row r="33" spans="2:9" s="256" customFormat="1" ht="15.75" hidden="1" x14ac:dyDescent="0.25">
      <c r="B33" s="52"/>
      <c r="C33" s="189">
        <v>47.977499999999999</v>
      </c>
      <c r="D33" s="189">
        <v>49.269999999999996</v>
      </c>
      <c r="E33" s="189">
        <v>57.23</v>
      </c>
      <c r="F33" s="189">
        <v>40.012500000000003</v>
      </c>
      <c r="G33" s="189">
        <v>29.605</v>
      </c>
      <c r="H33" s="189"/>
      <c r="I33" s="189">
        <v>27.005000000000003</v>
      </c>
    </row>
    <row r="34" spans="2:9" s="256" customFormat="1" ht="15.75" hidden="1" x14ac:dyDescent="0.25">
      <c r="B34" s="52"/>
      <c r="C34" s="189">
        <v>8.6349999999999998</v>
      </c>
      <c r="D34" s="189">
        <v>7.0625</v>
      </c>
      <c r="E34" s="189">
        <v>8.8149999999999995</v>
      </c>
      <c r="F34" s="189">
        <v>10.170000000000002</v>
      </c>
      <c r="G34" s="189">
        <v>4.5999999999999996</v>
      </c>
      <c r="H34" s="189"/>
      <c r="I34" s="189">
        <v>4.1249999999999991</v>
      </c>
    </row>
    <row r="35" spans="2:9" s="256" customFormat="1" ht="15.75" hidden="1" x14ac:dyDescent="0.25">
      <c r="B35" s="52"/>
      <c r="C35" s="189">
        <v>0.26749999999999996</v>
      </c>
      <c r="D35" s="189">
        <v>2.2499999999999999E-2</v>
      </c>
      <c r="E35" s="189">
        <v>9.5000000000000001E-2</v>
      </c>
      <c r="F35" s="189">
        <v>0.255</v>
      </c>
      <c r="G35" s="189">
        <v>2.5000000000000001E-2</v>
      </c>
      <c r="H35" s="189"/>
      <c r="I35" s="189">
        <v>0.23250000000000001</v>
      </c>
    </row>
    <row r="36" spans="2:9" s="256" customFormat="1" ht="15.75" hidden="1" x14ac:dyDescent="0.25">
      <c r="B36" s="52"/>
      <c r="C36" s="189">
        <v>1.2900000000000003</v>
      </c>
      <c r="D36" s="189">
        <v>0.60000000000000009</v>
      </c>
      <c r="E36" s="189">
        <v>0.72249999999999992</v>
      </c>
      <c r="F36" s="189">
        <v>0.33750000000000002</v>
      </c>
      <c r="G36" s="189">
        <v>8.2500000000000004E-2</v>
      </c>
      <c r="H36" s="189"/>
      <c r="I36" s="189">
        <v>8.2500000000000004E-2</v>
      </c>
    </row>
    <row r="37" spans="2:9" ht="15" x14ac:dyDescent="0.25">
      <c r="B37" s="65"/>
      <c r="C37" s="303"/>
      <c r="D37" s="407"/>
      <c r="E37" s="407"/>
      <c r="F37" s="303"/>
      <c r="G37" s="303"/>
      <c r="H37" s="303"/>
      <c r="I37" s="303"/>
    </row>
    <row r="38" spans="2:9" ht="15.75" x14ac:dyDescent="0.25">
      <c r="B38" s="65"/>
      <c r="C38" s="303"/>
      <c r="D38" s="408"/>
      <c r="E38" s="407"/>
      <c r="F38" s="303"/>
      <c r="G38" s="303"/>
      <c r="H38" s="303"/>
      <c r="I38" s="303"/>
    </row>
    <row r="39" spans="2:9" ht="15" x14ac:dyDescent="0.25">
      <c r="B39" s="65"/>
      <c r="C39" s="303"/>
      <c r="D39" s="409"/>
      <c r="E39" s="407"/>
      <c r="F39" s="303"/>
      <c r="G39" s="303"/>
      <c r="H39" s="303"/>
      <c r="I39" s="303"/>
    </row>
    <row r="40" spans="2:9" ht="15" x14ac:dyDescent="0.25">
      <c r="B40" s="65"/>
      <c r="C40" s="303"/>
      <c r="D40" s="410"/>
      <c r="E40" s="407"/>
      <c r="F40" s="303"/>
      <c r="G40" s="303"/>
      <c r="H40" s="303"/>
      <c r="I40" s="303"/>
    </row>
    <row r="41" spans="2:9" ht="15.75" x14ac:dyDescent="0.25">
      <c r="B41" s="65"/>
      <c r="C41" s="303"/>
      <c r="D41" s="411"/>
      <c r="E41" s="407"/>
      <c r="F41" s="303"/>
      <c r="G41" s="303"/>
      <c r="H41" s="303"/>
      <c r="I41" s="303"/>
    </row>
    <row r="42" spans="2:9" ht="15.75" x14ac:dyDescent="0.25">
      <c r="B42" s="65"/>
      <c r="C42" s="303"/>
      <c r="D42" s="411"/>
      <c r="E42" s="407"/>
      <c r="F42" s="303"/>
      <c r="G42" s="303"/>
      <c r="H42" s="303"/>
      <c r="I42" s="303"/>
    </row>
    <row r="43" spans="2:9" ht="15.75" x14ac:dyDescent="0.25">
      <c r="B43" s="65"/>
      <c r="C43" s="303"/>
      <c r="D43" s="255"/>
      <c r="E43" s="407"/>
      <c r="F43" s="303"/>
      <c r="G43" s="303"/>
      <c r="H43" s="303"/>
      <c r="I43" s="303"/>
    </row>
    <row r="44" spans="2:9" ht="15" x14ac:dyDescent="0.25">
      <c r="B44" s="65"/>
      <c r="C44" s="303"/>
      <c r="D44" s="412"/>
      <c r="E44" s="407"/>
      <c r="F44" s="303"/>
      <c r="G44" s="303"/>
      <c r="H44" s="303"/>
      <c r="I44" s="303"/>
    </row>
    <row r="45" spans="2:9" ht="15" x14ac:dyDescent="0.25">
      <c r="B45" s="65"/>
      <c r="C45" s="303"/>
      <c r="D45" s="412"/>
      <c r="E45" s="407"/>
      <c r="F45" s="303"/>
      <c r="G45" s="303"/>
      <c r="H45" s="303"/>
      <c r="I45" s="303"/>
    </row>
    <row r="46" spans="2:9" ht="15" x14ac:dyDescent="0.25">
      <c r="B46" s="65"/>
      <c r="C46" s="303"/>
      <c r="D46" s="412"/>
      <c r="E46" s="407"/>
      <c r="F46" s="303"/>
      <c r="G46" s="303"/>
      <c r="H46" s="303"/>
      <c r="I46" s="303"/>
    </row>
    <row r="47" spans="2:9" ht="15.75" x14ac:dyDescent="0.25">
      <c r="C47" s="303"/>
      <c r="D47" s="411"/>
      <c r="E47" s="407"/>
      <c r="F47" s="303"/>
      <c r="G47" s="303"/>
      <c r="H47" s="303"/>
      <c r="I47" s="303"/>
    </row>
    <row r="48" spans="2:9" ht="15" x14ac:dyDescent="0.25">
      <c r="C48" s="303"/>
      <c r="D48" s="412"/>
      <c r="E48" s="407"/>
      <c r="F48" s="303"/>
      <c r="G48" s="303"/>
      <c r="H48" s="303"/>
      <c r="I48" s="303"/>
    </row>
    <row r="49" spans="3:9" ht="15" x14ac:dyDescent="0.25">
      <c r="C49" s="303"/>
      <c r="D49" s="412"/>
      <c r="E49" s="407"/>
      <c r="F49" s="303"/>
      <c r="G49" s="303"/>
      <c r="H49" s="303"/>
      <c r="I49" s="303"/>
    </row>
    <row r="50" spans="3:9" ht="15" x14ac:dyDescent="0.25">
      <c r="C50" s="303"/>
      <c r="D50" s="412"/>
      <c r="E50" s="407"/>
      <c r="F50" s="303"/>
      <c r="G50" s="303"/>
      <c r="H50" s="303"/>
      <c r="I50" s="303"/>
    </row>
    <row r="51" spans="3:9" ht="15" x14ac:dyDescent="0.25">
      <c r="C51" s="303"/>
      <c r="D51" s="412"/>
      <c r="E51" s="407"/>
      <c r="F51" s="303"/>
      <c r="G51" s="303"/>
      <c r="H51" s="303"/>
      <c r="I51" s="303"/>
    </row>
    <row r="52" spans="3:9" ht="15" x14ac:dyDescent="0.25">
      <c r="D52" s="412"/>
      <c r="E52" s="407"/>
    </row>
    <row r="53" spans="3:9" x14ac:dyDescent="0.2">
      <c r="D53" s="4"/>
      <c r="E53" s="4"/>
    </row>
    <row r="54" spans="3:9" x14ac:dyDescent="0.2">
      <c r="D54" s="4"/>
      <c r="E54" s="4"/>
    </row>
  </sheetData>
  <mergeCells count="17">
    <mergeCell ref="A1:L1"/>
    <mergeCell ref="A2:J2"/>
    <mergeCell ref="A4:B5"/>
    <mergeCell ref="A6:B6"/>
    <mergeCell ref="J6:L6"/>
    <mergeCell ref="C4:C5"/>
    <mergeCell ref="D4:D5"/>
    <mergeCell ref="E4:E5"/>
    <mergeCell ref="I4:I5"/>
    <mergeCell ref="J4:L5"/>
    <mergeCell ref="F4:F5"/>
    <mergeCell ref="H4:H5"/>
    <mergeCell ref="G4:G5"/>
    <mergeCell ref="J11:L11"/>
    <mergeCell ref="J15:L15"/>
    <mergeCell ref="J7:L7"/>
    <mergeCell ref="J3:L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workbookViewId="0">
      <selection activeCell="D17" sqref="D17"/>
    </sheetView>
  </sheetViews>
  <sheetFormatPr defaultRowHeight="14.25" x14ac:dyDescent="0.2"/>
  <cols>
    <col min="1" max="1" width="10.75" customWidth="1"/>
    <col min="2" max="10" width="8.875" customWidth="1"/>
  </cols>
  <sheetData>
    <row r="1" spans="1:19" ht="21" x14ac:dyDescent="0.35">
      <c r="A1" s="582" t="s">
        <v>451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</row>
    <row r="2" spans="1:19" ht="21" x14ac:dyDescent="0.35">
      <c r="A2" s="582" t="s">
        <v>452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19" ht="15.75" x14ac:dyDescent="0.25">
      <c r="A3" s="1"/>
      <c r="B3" s="1"/>
      <c r="C3" s="1"/>
      <c r="D3" s="1"/>
      <c r="E3" s="1"/>
      <c r="F3" s="1"/>
      <c r="G3" s="1"/>
      <c r="H3" s="278"/>
      <c r="I3" s="278"/>
      <c r="J3" s="278"/>
      <c r="K3" s="601" t="s">
        <v>310</v>
      </c>
      <c r="L3" s="601"/>
      <c r="M3" s="601"/>
    </row>
    <row r="4" spans="1:19" ht="15.6" customHeight="1" x14ac:dyDescent="0.2">
      <c r="A4" s="596" t="s">
        <v>30</v>
      </c>
      <c r="B4" s="605" t="s">
        <v>47</v>
      </c>
      <c r="C4" s="606"/>
      <c r="D4" s="607"/>
      <c r="E4" s="605" t="s">
        <v>48</v>
      </c>
      <c r="F4" s="611"/>
      <c r="G4" s="612"/>
      <c r="H4" s="605" t="s">
        <v>49</v>
      </c>
      <c r="I4" s="611"/>
      <c r="J4" s="612"/>
      <c r="K4" s="605" t="s">
        <v>247</v>
      </c>
      <c r="L4" s="611"/>
      <c r="M4" s="612"/>
    </row>
    <row r="5" spans="1:19" ht="15.6" customHeight="1" x14ac:dyDescent="0.2">
      <c r="A5" s="616"/>
      <c r="B5" s="608"/>
      <c r="C5" s="609"/>
      <c r="D5" s="610"/>
      <c r="E5" s="613"/>
      <c r="F5" s="614"/>
      <c r="G5" s="615"/>
      <c r="H5" s="613"/>
      <c r="I5" s="614"/>
      <c r="J5" s="615"/>
      <c r="K5" s="613"/>
      <c r="L5" s="614"/>
      <c r="M5" s="615"/>
    </row>
    <row r="6" spans="1:19" s="258" customFormat="1" ht="15.6" customHeight="1" x14ac:dyDescent="0.25">
      <c r="A6" s="616"/>
      <c r="B6" s="178" t="s">
        <v>3</v>
      </c>
      <c r="C6" s="178" t="s">
        <v>31</v>
      </c>
      <c r="D6" s="178" t="s">
        <v>32</v>
      </c>
      <c r="E6" s="178" t="s">
        <v>3</v>
      </c>
      <c r="F6" s="178" t="s">
        <v>31</v>
      </c>
      <c r="G6" s="393" t="s">
        <v>32</v>
      </c>
      <c r="H6" s="178" t="s">
        <v>3</v>
      </c>
      <c r="I6" s="178" t="s">
        <v>31</v>
      </c>
      <c r="J6" s="393" t="s">
        <v>32</v>
      </c>
      <c r="K6" s="178" t="s">
        <v>3</v>
      </c>
      <c r="L6" s="178" t="s">
        <v>31</v>
      </c>
      <c r="M6" s="178" t="s">
        <v>32</v>
      </c>
    </row>
    <row r="7" spans="1:19" ht="15.75" x14ac:dyDescent="0.2">
      <c r="A7" s="597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312" t="s">
        <v>4</v>
      </c>
      <c r="L7" s="312" t="s">
        <v>324</v>
      </c>
      <c r="M7" s="312" t="s">
        <v>325</v>
      </c>
    </row>
    <row r="8" spans="1:19" s="71" customFormat="1" ht="15.75" x14ac:dyDescent="0.25">
      <c r="A8" s="25" t="s">
        <v>3</v>
      </c>
      <c r="B8" s="128">
        <v>286.89999999999998</v>
      </c>
      <c r="C8" s="128">
        <v>155.80000000000001</v>
      </c>
      <c r="D8" s="128">
        <v>131</v>
      </c>
      <c r="E8" s="128">
        <v>194.5</v>
      </c>
      <c r="F8" s="128">
        <v>109.60000000000001</v>
      </c>
      <c r="G8" s="128">
        <v>85</v>
      </c>
      <c r="H8" s="133">
        <v>128.80000000000001</v>
      </c>
      <c r="I8" s="133">
        <v>71.400000000000006</v>
      </c>
      <c r="J8" s="133">
        <v>57.4</v>
      </c>
      <c r="K8" s="133">
        <v>133.62238982499997</v>
      </c>
      <c r="L8" s="133">
        <v>73.317901675000002</v>
      </c>
      <c r="M8" s="133">
        <v>60.304488149999997</v>
      </c>
      <c r="N8" s="4"/>
      <c r="O8" s="4"/>
      <c r="P8" s="4"/>
      <c r="Q8" s="4"/>
      <c r="R8" s="4"/>
      <c r="S8" s="4"/>
    </row>
    <row r="9" spans="1:19" ht="15.75" x14ac:dyDescent="0.25">
      <c r="A9" s="28" t="s">
        <v>88</v>
      </c>
      <c r="B9" s="134">
        <v>32.700000000000003</v>
      </c>
      <c r="C9" s="134">
        <v>22.9</v>
      </c>
      <c r="D9" s="134">
        <v>9.6999999999999993</v>
      </c>
      <c r="E9" s="134">
        <v>24.3</v>
      </c>
      <c r="F9" s="134">
        <v>19.2</v>
      </c>
      <c r="G9" s="134">
        <v>5.0999999999999996</v>
      </c>
      <c r="H9" s="160">
        <v>18.2</v>
      </c>
      <c r="I9" s="160">
        <v>14.1</v>
      </c>
      <c r="J9" s="160">
        <v>4.0999999999999996</v>
      </c>
      <c r="K9" s="160">
        <v>12.534858624999998</v>
      </c>
      <c r="L9" s="160">
        <v>7.6557709000000003</v>
      </c>
      <c r="M9" s="160">
        <v>4.8790877249999998</v>
      </c>
      <c r="N9" s="4"/>
      <c r="O9" s="4"/>
      <c r="P9" s="4"/>
      <c r="Q9" s="4"/>
      <c r="R9" s="4"/>
      <c r="S9" s="4"/>
    </row>
    <row r="10" spans="1:19" ht="15.75" x14ac:dyDescent="0.25">
      <c r="A10" s="29" t="s">
        <v>89</v>
      </c>
      <c r="B10" s="131">
        <v>44.4</v>
      </c>
      <c r="C10" s="131">
        <v>27.2</v>
      </c>
      <c r="D10" s="131">
        <v>17.2</v>
      </c>
      <c r="E10" s="131">
        <v>31.5</v>
      </c>
      <c r="F10" s="131">
        <v>18.5</v>
      </c>
      <c r="G10" s="131">
        <v>13</v>
      </c>
      <c r="H10" s="138">
        <v>15.2</v>
      </c>
      <c r="I10" s="138">
        <v>9.6999999999999993</v>
      </c>
      <c r="J10" s="138">
        <v>5.5</v>
      </c>
      <c r="K10" s="138">
        <v>23.354327475000002</v>
      </c>
      <c r="L10" s="138">
        <v>14.137262325000002</v>
      </c>
      <c r="M10" s="138">
        <v>9.217065149999998</v>
      </c>
      <c r="N10" s="4"/>
      <c r="O10" s="4"/>
      <c r="P10" s="4"/>
      <c r="Q10" s="4"/>
      <c r="R10" s="4"/>
      <c r="S10" s="4"/>
    </row>
    <row r="11" spans="1:19" ht="15.75" x14ac:dyDescent="0.25">
      <c r="A11" s="30" t="s">
        <v>90</v>
      </c>
      <c r="B11" s="132">
        <v>209.8</v>
      </c>
      <c r="C11" s="132">
        <v>105.7</v>
      </c>
      <c r="D11" s="132">
        <v>104.1</v>
      </c>
      <c r="E11" s="132">
        <v>138.69999999999999</v>
      </c>
      <c r="F11" s="132">
        <v>71.900000000000006</v>
      </c>
      <c r="G11" s="132">
        <v>66.900000000000006</v>
      </c>
      <c r="H11" s="139">
        <v>95.4</v>
      </c>
      <c r="I11" s="139">
        <v>47.6</v>
      </c>
      <c r="J11" s="139">
        <v>47.8</v>
      </c>
      <c r="K11" s="139">
        <v>97.733203724999967</v>
      </c>
      <c r="L11" s="139">
        <v>51.52486845</v>
      </c>
      <c r="M11" s="139">
        <v>46.208335274999996</v>
      </c>
      <c r="N11" s="4"/>
      <c r="O11" s="4"/>
      <c r="P11" s="4"/>
      <c r="Q11" s="4"/>
      <c r="R11" s="4"/>
      <c r="S11" s="4"/>
    </row>
    <row r="12" spans="1:19" ht="18.75" x14ac:dyDescent="0.3">
      <c r="A12" s="23" t="s">
        <v>514</v>
      </c>
      <c r="B12" s="23"/>
      <c r="C12" s="23"/>
      <c r="D12" s="23"/>
      <c r="E12" s="23"/>
      <c r="F12" s="23"/>
      <c r="G12" s="1"/>
      <c r="H12" s="1"/>
      <c r="I12" s="1"/>
      <c r="J12" s="1"/>
    </row>
    <row r="13" spans="1:19" ht="18.75" x14ac:dyDescent="0.3">
      <c r="A13" s="23" t="s">
        <v>515</v>
      </c>
      <c r="B13" s="23"/>
      <c r="C13" s="23"/>
      <c r="D13" s="23"/>
      <c r="E13" s="23"/>
      <c r="F13" s="23"/>
      <c r="G13" s="1"/>
      <c r="H13" s="1"/>
      <c r="I13" s="1"/>
      <c r="J13" s="1"/>
    </row>
    <row r="14" spans="1:19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9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9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</sheetData>
  <mergeCells count="8">
    <mergeCell ref="K4:M5"/>
    <mergeCell ref="A4:A7"/>
    <mergeCell ref="B4:D5"/>
    <mergeCell ref="E4:G5"/>
    <mergeCell ref="A1:K1"/>
    <mergeCell ref="A2:K2"/>
    <mergeCell ref="H4:J5"/>
    <mergeCell ref="K3:M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4"/>
  <sheetViews>
    <sheetView workbookViewId="0">
      <selection activeCell="A13" sqref="A13"/>
    </sheetView>
  </sheetViews>
  <sheetFormatPr defaultRowHeight="14.25" x14ac:dyDescent="0.2"/>
  <cols>
    <col min="1" max="1" width="12.125" customWidth="1"/>
    <col min="8" max="8" width="9.625" customWidth="1"/>
  </cols>
  <sheetData>
    <row r="1" spans="1:11" ht="21" x14ac:dyDescent="0.35">
      <c r="A1" s="582" t="s">
        <v>453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</row>
    <row r="2" spans="1:11" ht="21" x14ac:dyDescent="0.35">
      <c r="A2" s="582" t="s">
        <v>454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11" ht="15.75" x14ac:dyDescent="0.25">
      <c r="A3" s="1"/>
      <c r="B3" s="1"/>
      <c r="C3" s="1"/>
      <c r="D3" s="1"/>
      <c r="E3" s="1"/>
      <c r="I3" s="601" t="s">
        <v>310</v>
      </c>
      <c r="J3" s="601"/>
      <c r="K3" s="601"/>
    </row>
    <row r="4" spans="1:11" ht="15.6" customHeight="1" x14ac:dyDescent="0.2">
      <c r="A4" s="596" t="s">
        <v>30</v>
      </c>
      <c r="B4" s="605" t="s">
        <v>304</v>
      </c>
      <c r="C4" s="611"/>
      <c r="D4" s="611"/>
      <c r="E4" s="605" t="s">
        <v>405</v>
      </c>
      <c r="F4" s="611"/>
      <c r="G4" s="611"/>
      <c r="H4" s="605" t="s">
        <v>431</v>
      </c>
      <c r="I4" s="611"/>
      <c r="J4" s="611"/>
      <c r="K4" s="596" t="s">
        <v>138</v>
      </c>
    </row>
    <row r="5" spans="1:11" ht="15.6" customHeight="1" x14ac:dyDescent="0.2">
      <c r="A5" s="616"/>
      <c r="B5" s="613"/>
      <c r="C5" s="614"/>
      <c r="D5" s="614"/>
      <c r="E5" s="613"/>
      <c r="F5" s="614"/>
      <c r="G5" s="614"/>
      <c r="H5" s="613"/>
      <c r="I5" s="614"/>
      <c r="J5" s="614"/>
      <c r="K5" s="616"/>
    </row>
    <row r="6" spans="1:11" s="258" customFormat="1" ht="15.6" customHeight="1" x14ac:dyDescent="0.25">
      <c r="A6" s="616"/>
      <c r="B6" s="178" t="s">
        <v>3</v>
      </c>
      <c r="C6" s="178" t="s">
        <v>31</v>
      </c>
      <c r="D6" s="394" t="s">
        <v>32</v>
      </c>
      <c r="E6" s="308" t="s">
        <v>3</v>
      </c>
      <c r="F6" s="178" t="s">
        <v>31</v>
      </c>
      <c r="G6" s="178" t="s">
        <v>32</v>
      </c>
      <c r="H6" s="308" t="s">
        <v>3</v>
      </c>
      <c r="I6" s="178" t="s">
        <v>31</v>
      </c>
      <c r="J6" s="178" t="s">
        <v>32</v>
      </c>
      <c r="K6" s="616"/>
    </row>
    <row r="7" spans="1:11" ht="15.75" x14ac:dyDescent="0.2">
      <c r="A7" s="597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597"/>
    </row>
    <row r="8" spans="1:11" s="92" customFormat="1" ht="15.75" x14ac:dyDescent="0.25">
      <c r="A8" s="25" t="s">
        <v>3</v>
      </c>
      <c r="B8" s="133">
        <v>153.98915517499998</v>
      </c>
      <c r="C8" s="133">
        <v>82.21223147500001</v>
      </c>
      <c r="D8" s="133">
        <v>71.776923700000012</v>
      </c>
      <c r="E8" s="283">
        <v>180.02858462499998</v>
      </c>
      <c r="F8" s="283">
        <v>95.963913325000021</v>
      </c>
      <c r="G8" s="283">
        <v>84.064671300000015</v>
      </c>
      <c r="H8" s="283">
        <v>171.95957142500001</v>
      </c>
      <c r="I8" s="283">
        <v>89.531565350000022</v>
      </c>
      <c r="J8" s="283">
        <v>82.428006074999985</v>
      </c>
      <c r="K8" s="97"/>
    </row>
    <row r="9" spans="1:11" ht="15.75" x14ac:dyDescent="0.25">
      <c r="A9" s="31" t="s">
        <v>88</v>
      </c>
      <c r="B9" s="123">
        <v>12.4037995</v>
      </c>
      <c r="C9" s="123">
        <v>8.0542647249999995</v>
      </c>
      <c r="D9" s="123">
        <v>4.3495347750000004</v>
      </c>
      <c r="E9" s="281">
        <v>17.767454675</v>
      </c>
      <c r="F9" s="281">
        <v>11.811904149999998</v>
      </c>
      <c r="G9" s="281">
        <v>5.9555505249999996</v>
      </c>
      <c r="H9" s="281">
        <v>11.677956924999998</v>
      </c>
      <c r="I9" s="281">
        <v>7.2833015749999994</v>
      </c>
      <c r="J9" s="281">
        <v>4.3946553499999998</v>
      </c>
      <c r="K9" s="157" t="s">
        <v>139</v>
      </c>
    </row>
    <row r="10" spans="1:11" ht="15.75" x14ac:dyDescent="0.25">
      <c r="A10" s="29" t="s">
        <v>89</v>
      </c>
      <c r="B10" s="399">
        <v>25.896160425000001</v>
      </c>
      <c r="C10" s="399">
        <v>16.639694350000003</v>
      </c>
      <c r="D10" s="399">
        <v>9.2564660750000023</v>
      </c>
      <c r="E10" s="398">
        <v>27.708374825</v>
      </c>
      <c r="F10" s="398">
        <v>16.706167274999999</v>
      </c>
      <c r="G10" s="398">
        <v>11.002207550000001</v>
      </c>
      <c r="H10" s="398">
        <v>31.195087525000002</v>
      </c>
      <c r="I10" s="398">
        <v>18.014718449999997</v>
      </c>
      <c r="J10" s="398">
        <v>13.180369074999998</v>
      </c>
      <c r="K10" s="158" t="s">
        <v>140</v>
      </c>
    </row>
    <row r="11" spans="1:11" ht="15.75" x14ac:dyDescent="0.25">
      <c r="A11" s="30" t="s">
        <v>90</v>
      </c>
      <c r="B11" s="118">
        <v>115.68919524999997</v>
      </c>
      <c r="C11" s="118">
        <v>57.518272400000008</v>
      </c>
      <c r="D11" s="118">
        <v>58.170922850000011</v>
      </c>
      <c r="E11" s="282">
        <v>134.55275512499998</v>
      </c>
      <c r="F11" s="282">
        <v>67.445841900000019</v>
      </c>
      <c r="G11" s="282">
        <v>67.106913225000014</v>
      </c>
      <c r="H11" s="282">
        <v>129.086526975</v>
      </c>
      <c r="I11" s="282">
        <v>64.233545325000023</v>
      </c>
      <c r="J11" s="282">
        <v>64.85298164999999</v>
      </c>
      <c r="K11" s="159" t="s">
        <v>141</v>
      </c>
    </row>
    <row r="12" spans="1:11" ht="18.75" x14ac:dyDescent="0.3">
      <c r="A12" s="23" t="s">
        <v>514</v>
      </c>
      <c r="B12" s="23"/>
      <c r="C12" s="23"/>
      <c r="D12" s="23"/>
      <c r="E12" s="49"/>
      <c r="F12" s="49"/>
      <c r="G12" s="49"/>
      <c r="H12" s="23"/>
    </row>
    <row r="13" spans="1:11" ht="18.75" x14ac:dyDescent="0.3">
      <c r="A13" s="23" t="s">
        <v>513</v>
      </c>
      <c r="B13" s="23"/>
      <c r="C13" s="23"/>
      <c r="D13" s="23"/>
      <c r="E13" s="23"/>
      <c r="F13" s="23"/>
      <c r="G13" s="23"/>
      <c r="H13" s="23"/>
    </row>
    <row r="14" spans="1:11" ht="15.75" x14ac:dyDescent="0.25">
      <c r="A14" s="1"/>
      <c r="B14" s="1"/>
      <c r="C14" s="1"/>
      <c r="D14" s="1"/>
      <c r="E14" s="1"/>
      <c r="F14" s="1"/>
      <c r="G14" s="1"/>
      <c r="H14" s="1"/>
    </row>
  </sheetData>
  <mergeCells count="8">
    <mergeCell ref="A2:K2"/>
    <mergeCell ref="A1:K1"/>
    <mergeCell ref="H4:J5"/>
    <mergeCell ref="K4:K7"/>
    <mergeCell ref="B4:D5"/>
    <mergeCell ref="I3:K3"/>
    <mergeCell ref="E4:G5"/>
    <mergeCell ref="A4:A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4"/>
  <sheetViews>
    <sheetView zoomScale="130" zoomScaleNormal="130" workbookViewId="0">
      <selection activeCell="M10" sqref="M10"/>
    </sheetView>
  </sheetViews>
  <sheetFormatPr defaultRowHeight="14.25" x14ac:dyDescent="0.2"/>
  <cols>
    <col min="1" max="1" width="26.875" customWidth="1"/>
    <col min="2" max="4" width="7.875" customWidth="1"/>
    <col min="5" max="5" width="7.875" style="92" customWidth="1"/>
    <col min="6" max="6" width="7.875" customWidth="1"/>
    <col min="7" max="7" width="7.875" style="403" customWidth="1"/>
    <col min="8" max="8" width="7.875" customWidth="1"/>
    <col min="11" max="11" width="16.5" customWidth="1"/>
    <col min="12" max="12" width="1" customWidth="1"/>
  </cols>
  <sheetData>
    <row r="1" spans="1:12" ht="21" x14ac:dyDescent="0.35">
      <c r="A1" s="582" t="s">
        <v>455</v>
      </c>
      <c r="B1" s="582"/>
      <c r="C1" s="582"/>
      <c r="D1" s="582"/>
      <c r="E1" s="582"/>
      <c r="F1" s="582"/>
      <c r="G1" s="582"/>
      <c r="H1" s="1"/>
    </row>
    <row r="2" spans="1:12" ht="21" x14ac:dyDescent="0.35">
      <c r="A2" s="582" t="s">
        <v>456</v>
      </c>
      <c r="B2" s="582"/>
      <c r="C2" s="582"/>
      <c r="D2" s="582"/>
      <c r="E2" s="582"/>
      <c r="F2" s="582"/>
      <c r="G2" s="582"/>
      <c r="H2" s="1"/>
    </row>
    <row r="3" spans="1:12" ht="15.75" x14ac:dyDescent="0.25">
      <c r="A3" s="1"/>
      <c r="B3" s="1"/>
      <c r="C3" s="1"/>
      <c r="D3" s="1"/>
      <c r="E3" s="1"/>
      <c r="F3" s="1"/>
      <c r="G3" s="1"/>
      <c r="H3" s="601" t="s">
        <v>310</v>
      </c>
      <c r="I3" s="601"/>
      <c r="J3" s="601"/>
      <c r="K3" s="601"/>
      <c r="L3" s="601"/>
    </row>
    <row r="4" spans="1:12" ht="15.6" customHeight="1" x14ac:dyDescent="0.2">
      <c r="A4" s="596" t="s">
        <v>142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575" t="s">
        <v>405</v>
      </c>
      <c r="H4" s="575" t="s">
        <v>431</v>
      </c>
      <c r="I4" s="589" t="s">
        <v>342</v>
      </c>
      <c r="J4" s="590"/>
      <c r="K4" s="590"/>
      <c r="L4" s="591"/>
    </row>
    <row r="5" spans="1:12" ht="15.6" customHeight="1" x14ac:dyDescent="0.2">
      <c r="A5" s="597"/>
      <c r="B5" s="577"/>
      <c r="C5" s="577"/>
      <c r="D5" s="577"/>
      <c r="E5" s="577"/>
      <c r="F5" s="577"/>
      <c r="G5" s="577"/>
      <c r="H5" s="662"/>
      <c r="I5" s="592"/>
      <c r="J5" s="593"/>
      <c r="K5" s="593"/>
      <c r="L5" s="594"/>
    </row>
    <row r="6" spans="1:12" ht="15.75" x14ac:dyDescent="0.25">
      <c r="A6" s="47" t="s">
        <v>3</v>
      </c>
      <c r="B6" s="126">
        <v>37706.300000000003</v>
      </c>
      <c r="C6" s="126">
        <v>38037.300000000003</v>
      </c>
      <c r="D6" s="126">
        <v>38464.699999999997</v>
      </c>
      <c r="E6" s="126">
        <v>38939.1</v>
      </c>
      <c r="F6" s="201">
        <v>38216.6</v>
      </c>
      <c r="G6" s="288">
        <v>38077.4</v>
      </c>
      <c r="H6" s="494">
        <v>38330.400000000001</v>
      </c>
      <c r="I6" s="627" t="s">
        <v>4</v>
      </c>
      <c r="J6" s="628"/>
      <c r="K6" s="628"/>
      <c r="L6" s="629"/>
    </row>
    <row r="7" spans="1:12" ht="15" customHeight="1" x14ac:dyDescent="0.25">
      <c r="A7" s="9" t="s">
        <v>531</v>
      </c>
      <c r="B7" s="121">
        <v>14692.5</v>
      </c>
      <c r="C7" s="120">
        <v>14546.9</v>
      </c>
      <c r="D7" s="120">
        <v>14883.1</v>
      </c>
      <c r="E7" s="267">
        <v>15432.8</v>
      </c>
      <c r="F7" s="267">
        <v>13041.5</v>
      </c>
      <c r="G7" s="267">
        <v>12732.7</v>
      </c>
      <c r="H7" s="171">
        <v>13005.7</v>
      </c>
      <c r="I7" s="602" t="s">
        <v>498</v>
      </c>
      <c r="J7" s="660"/>
      <c r="K7" s="660"/>
      <c r="L7" s="661"/>
    </row>
    <row r="8" spans="1:12" ht="15" customHeight="1" x14ac:dyDescent="0.25">
      <c r="A8" s="10" t="s">
        <v>507</v>
      </c>
      <c r="B8" s="121">
        <v>51.2</v>
      </c>
      <c r="C8" s="121">
        <v>40.799999999999997</v>
      </c>
      <c r="D8" s="121">
        <v>50</v>
      </c>
      <c r="E8" s="177">
        <v>72.900000000000006</v>
      </c>
      <c r="F8" s="177">
        <v>61.6</v>
      </c>
      <c r="G8" s="452">
        <v>69</v>
      </c>
      <c r="H8" s="495">
        <v>75.8</v>
      </c>
      <c r="I8" s="17" t="s">
        <v>499</v>
      </c>
      <c r="J8" s="18"/>
      <c r="K8" s="18"/>
      <c r="L8" s="19"/>
    </row>
    <row r="9" spans="1:12" ht="15" customHeight="1" x14ac:dyDescent="0.25">
      <c r="A9" s="10" t="s">
        <v>484</v>
      </c>
      <c r="B9" s="121">
        <v>5373.9</v>
      </c>
      <c r="C9" s="121">
        <v>5349.6</v>
      </c>
      <c r="D9" s="121">
        <v>5301.4</v>
      </c>
      <c r="E9" s="177">
        <v>5393.2</v>
      </c>
      <c r="F9" s="177">
        <v>6294.1</v>
      </c>
      <c r="G9" s="452">
        <v>6393.5</v>
      </c>
      <c r="H9" s="495">
        <v>6365.4</v>
      </c>
      <c r="I9" s="17" t="s">
        <v>500</v>
      </c>
      <c r="J9" s="18"/>
      <c r="K9" s="18"/>
      <c r="L9" s="19"/>
    </row>
    <row r="10" spans="1:12" ht="15" customHeight="1" x14ac:dyDescent="0.25">
      <c r="A10" s="46" t="s">
        <v>504</v>
      </c>
      <c r="B10" s="121">
        <v>102.2</v>
      </c>
      <c r="C10" s="121">
        <v>106.7</v>
      </c>
      <c r="D10" s="121">
        <v>101.3</v>
      </c>
      <c r="E10" s="177">
        <v>95.8</v>
      </c>
      <c r="F10" s="177">
        <v>102.7</v>
      </c>
      <c r="G10" s="452">
        <v>117.1</v>
      </c>
      <c r="H10" s="495">
        <v>100.2</v>
      </c>
      <c r="I10" s="659" t="s">
        <v>511</v>
      </c>
      <c r="J10" s="584"/>
      <c r="K10" s="584"/>
      <c r="L10" s="19"/>
    </row>
    <row r="11" spans="1:12" ht="15" customHeight="1" x14ac:dyDescent="0.25">
      <c r="A11" s="10" t="s">
        <v>485</v>
      </c>
      <c r="B11" s="121">
        <v>98.3</v>
      </c>
      <c r="C11" s="121">
        <v>52</v>
      </c>
      <c r="D11" s="121">
        <v>88.8</v>
      </c>
      <c r="E11" s="177">
        <v>66.599999999999994</v>
      </c>
      <c r="F11" s="177">
        <v>88.6</v>
      </c>
      <c r="G11" s="177">
        <v>105.5</v>
      </c>
      <c r="H11" s="495">
        <v>69.400000000000006</v>
      </c>
      <c r="I11" s="17" t="s">
        <v>374</v>
      </c>
      <c r="J11" s="18"/>
      <c r="K11" s="18"/>
      <c r="L11" s="19"/>
    </row>
    <row r="12" spans="1:12" ht="15" customHeight="1" x14ac:dyDescent="0.25">
      <c r="A12" s="10" t="s">
        <v>486</v>
      </c>
      <c r="B12" s="121">
        <v>2303</v>
      </c>
      <c r="C12" s="121">
        <v>2356.1999999999998</v>
      </c>
      <c r="D12" s="121">
        <v>2371.9</v>
      </c>
      <c r="E12" s="177">
        <v>2493</v>
      </c>
      <c r="F12" s="177">
        <v>2387.5</v>
      </c>
      <c r="G12" s="177">
        <v>2269.1999999999998</v>
      </c>
      <c r="H12" s="495">
        <v>2165.4</v>
      </c>
      <c r="I12" s="17" t="s">
        <v>375</v>
      </c>
      <c r="J12" s="18"/>
      <c r="K12" s="18"/>
      <c r="L12" s="19"/>
    </row>
    <row r="13" spans="1:12" ht="15" customHeight="1" x14ac:dyDescent="0.25">
      <c r="A13" s="10" t="s">
        <v>508</v>
      </c>
      <c r="B13" s="121">
        <v>6047.6</v>
      </c>
      <c r="C13" s="121">
        <v>6236.3</v>
      </c>
      <c r="D13" s="121">
        <v>6037</v>
      </c>
      <c r="E13" s="177">
        <v>5995</v>
      </c>
      <c r="F13" s="177">
        <v>6199.5</v>
      </c>
      <c r="G13" s="177">
        <v>6184.9</v>
      </c>
      <c r="H13" s="495">
        <v>6111.3</v>
      </c>
      <c r="I13" s="485" t="s">
        <v>376</v>
      </c>
      <c r="J13" s="18"/>
      <c r="K13" s="18"/>
      <c r="L13" s="19"/>
    </row>
    <row r="14" spans="1:12" ht="15" customHeight="1" x14ac:dyDescent="0.25">
      <c r="A14" s="46" t="s">
        <v>487</v>
      </c>
      <c r="B14" s="121">
        <v>1140.8</v>
      </c>
      <c r="C14" s="121">
        <v>1107.5</v>
      </c>
      <c r="D14" s="121">
        <v>937.3</v>
      </c>
      <c r="E14" s="177">
        <v>925.6</v>
      </c>
      <c r="F14" s="177">
        <v>1144.3</v>
      </c>
      <c r="G14" s="177">
        <v>1192.3</v>
      </c>
      <c r="H14" s="495">
        <v>1223.5</v>
      </c>
      <c r="I14" s="17" t="s">
        <v>377</v>
      </c>
      <c r="J14" s="18"/>
      <c r="K14" s="18"/>
      <c r="L14" s="19"/>
    </row>
    <row r="15" spans="1:12" s="464" customFormat="1" ht="15" customHeight="1" x14ac:dyDescent="0.25">
      <c r="A15" s="489" t="s">
        <v>509</v>
      </c>
      <c r="B15" s="487">
        <v>2592.9</v>
      </c>
      <c r="C15" s="487">
        <v>2654.2</v>
      </c>
      <c r="D15" s="487">
        <v>2545.6999999999998</v>
      </c>
      <c r="E15" s="452">
        <v>2306.6</v>
      </c>
      <c r="F15" s="452">
        <v>2536.4</v>
      </c>
      <c r="G15" s="452">
        <v>2567.8000000000002</v>
      </c>
      <c r="H15" s="495">
        <v>2584.8000000000002</v>
      </c>
      <c r="I15" s="488" t="s">
        <v>378</v>
      </c>
      <c r="J15" s="18"/>
      <c r="K15" s="18"/>
      <c r="L15" s="19"/>
    </row>
    <row r="16" spans="1:12" s="464" customFormat="1" ht="15" customHeight="1" x14ac:dyDescent="0.25">
      <c r="A16" s="486" t="s">
        <v>488</v>
      </c>
      <c r="B16" s="487">
        <v>73.3</v>
      </c>
      <c r="C16" s="487">
        <v>76.2</v>
      </c>
      <c r="D16" s="487">
        <v>181.4</v>
      </c>
      <c r="E16" s="452">
        <v>213.5</v>
      </c>
      <c r="F16" s="452">
        <v>265</v>
      </c>
      <c r="G16" s="452">
        <v>247.9</v>
      </c>
      <c r="H16" s="495">
        <v>239.3</v>
      </c>
      <c r="I16" s="488" t="s">
        <v>501</v>
      </c>
      <c r="J16" s="18"/>
      <c r="K16" s="18"/>
      <c r="L16" s="19"/>
    </row>
    <row r="17" spans="1:12" s="464" customFormat="1" ht="15" customHeight="1" x14ac:dyDescent="0.25">
      <c r="A17" s="486" t="s">
        <v>489</v>
      </c>
      <c r="B17" s="487">
        <v>375.3</v>
      </c>
      <c r="C17" s="487">
        <v>366.7</v>
      </c>
      <c r="D17" s="487">
        <v>395.4</v>
      </c>
      <c r="E17" s="452">
        <v>418</v>
      </c>
      <c r="F17" s="452">
        <v>526</v>
      </c>
      <c r="G17" s="452">
        <v>526.79999999999995</v>
      </c>
      <c r="H17" s="495">
        <v>522.9</v>
      </c>
      <c r="I17" s="488" t="s">
        <v>379</v>
      </c>
      <c r="J17" s="18"/>
      <c r="K17" s="18"/>
      <c r="L17" s="19"/>
    </row>
    <row r="18" spans="1:12" s="464" customFormat="1" ht="15" customHeight="1" x14ac:dyDescent="0.25">
      <c r="A18" s="486" t="s">
        <v>490</v>
      </c>
      <c r="B18" s="487">
        <v>119.5</v>
      </c>
      <c r="C18" s="487">
        <v>101.9</v>
      </c>
      <c r="D18" s="487">
        <v>105.8</v>
      </c>
      <c r="E18" s="452">
        <v>130.6</v>
      </c>
      <c r="F18" s="452">
        <v>164.7</v>
      </c>
      <c r="G18" s="452">
        <v>159.19999999999999</v>
      </c>
      <c r="H18" s="495">
        <v>209.4</v>
      </c>
      <c r="I18" s="488" t="s">
        <v>380</v>
      </c>
      <c r="J18" s="18"/>
      <c r="K18" s="18"/>
      <c r="L18" s="19"/>
    </row>
    <row r="19" spans="1:12" s="464" customFormat="1" ht="15" customHeight="1" x14ac:dyDescent="0.25">
      <c r="A19" s="486" t="s">
        <v>505</v>
      </c>
      <c r="B19" s="487">
        <v>226.3</v>
      </c>
      <c r="C19" s="487">
        <v>237.2</v>
      </c>
      <c r="D19" s="487">
        <v>268.2</v>
      </c>
      <c r="E19" s="452">
        <v>239.1</v>
      </c>
      <c r="F19" s="452">
        <v>327.5</v>
      </c>
      <c r="G19" s="452">
        <v>316.7</v>
      </c>
      <c r="H19" s="495">
        <v>348.4</v>
      </c>
      <c r="I19" s="493" t="s">
        <v>502</v>
      </c>
      <c r="J19" s="18"/>
      <c r="K19" s="18"/>
      <c r="L19" s="19"/>
    </row>
    <row r="20" spans="1:12" s="464" customFormat="1" ht="15" customHeight="1" x14ac:dyDescent="0.25">
      <c r="A20" s="486" t="s">
        <v>491</v>
      </c>
      <c r="B20" s="487">
        <v>352.6</v>
      </c>
      <c r="C20" s="487">
        <v>375.5</v>
      </c>
      <c r="D20" s="487">
        <v>394.3</v>
      </c>
      <c r="E20" s="452">
        <v>388.6</v>
      </c>
      <c r="F20" s="452">
        <v>483.7</v>
      </c>
      <c r="G20" s="452">
        <v>495.3</v>
      </c>
      <c r="H20" s="495">
        <v>517.5</v>
      </c>
      <c r="I20" s="488" t="s">
        <v>382</v>
      </c>
      <c r="J20" s="18"/>
      <c r="K20" s="18"/>
      <c r="L20" s="19"/>
    </row>
    <row r="21" spans="1:12" s="464" customFormat="1" ht="15" customHeight="1" x14ac:dyDescent="0.25">
      <c r="A21" s="486" t="s">
        <v>506</v>
      </c>
      <c r="B21" s="487">
        <v>1348.7</v>
      </c>
      <c r="C21" s="487">
        <v>1488.4</v>
      </c>
      <c r="D21" s="487">
        <v>1596.4</v>
      </c>
      <c r="E21" s="452">
        <v>1713.4</v>
      </c>
      <c r="F21" s="452">
        <v>1596.7</v>
      </c>
      <c r="G21" s="452">
        <v>1589.4</v>
      </c>
      <c r="H21" s="495">
        <v>1609.8</v>
      </c>
      <c r="I21" s="488" t="s">
        <v>383</v>
      </c>
      <c r="J21" s="18"/>
      <c r="K21" s="18"/>
      <c r="L21" s="19"/>
    </row>
    <row r="22" spans="1:12" s="464" customFormat="1" ht="15" customHeight="1" x14ac:dyDescent="0.25">
      <c r="A22" s="486" t="s">
        <v>492</v>
      </c>
      <c r="B22" s="487">
        <v>1132.7</v>
      </c>
      <c r="C22" s="487">
        <v>1246.0999999999999</v>
      </c>
      <c r="D22" s="487">
        <v>1287.4000000000001</v>
      </c>
      <c r="E22" s="452">
        <v>1200.9000000000001</v>
      </c>
      <c r="F22" s="452">
        <v>1156.8</v>
      </c>
      <c r="G22" s="452">
        <v>1152.7</v>
      </c>
      <c r="H22" s="495">
        <v>1164.7</v>
      </c>
      <c r="I22" s="488" t="s">
        <v>384</v>
      </c>
      <c r="J22" s="18"/>
      <c r="K22" s="18"/>
      <c r="L22" s="19"/>
    </row>
    <row r="23" spans="1:12" ht="15" customHeight="1" x14ac:dyDescent="0.25">
      <c r="A23" s="10" t="s">
        <v>493</v>
      </c>
      <c r="B23" s="121">
        <v>698.9</v>
      </c>
      <c r="C23" s="121">
        <v>701.3</v>
      </c>
      <c r="D23" s="121">
        <v>671</v>
      </c>
      <c r="E23" s="177">
        <v>660.3</v>
      </c>
      <c r="F23" s="177">
        <v>627.4</v>
      </c>
      <c r="G23" s="177">
        <v>683.7</v>
      </c>
      <c r="H23" s="495">
        <v>652</v>
      </c>
      <c r="I23" s="17" t="s">
        <v>385</v>
      </c>
      <c r="J23" s="18"/>
      <c r="K23" s="18"/>
      <c r="L23" s="19"/>
    </row>
    <row r="24" spans="1:12" ht="15" customHeight="1" x14ac:dyDescent="0.25">
      <c r="A24" s="10" t="s">
        <v>494</v>
      </c>
      <c r="B24" s="121">
        <v>192.1</v>
      </c>
      <c r="C24" s="121">
        <v>213.4</v>
      </c>
      <c r="D24" s="121">
        <v>230.1</v>
      </c>
      <c r="E24" s="177">
        <v>227.8</v>
      </c>
      <c r="F24" s="177">
        <v>241.6</v>
      </c>
      <c r="G24" s="177">
        <v>255.9</v>
      </c>
      <c r="H24" s="495">
        <v>266.39999999999998</v>
      </c>
      <c r="I24" s="17" t="s">
        <v>503</v>
      </c>
      <c r="J24" s="18"/>
      <c r="K24" s="18"/>
      <c r="L24" s="19"/>
    </row>
    <row r="25" spans="1:12" ht="15" customHeight="1" x14ac:dyDescent="0.25">
      <c r="A25" s="10" t="s">
        <v>510</v>
      </c>
      <c r="B25" s="121">
        <v>519.70000000000005</v>
      </c>
      <c r="C25" s="121">
        <v>519.1</v>
      </c>
      <c r="D25" s="121">
        <v>739.6</v>
      </c>
      <c r="E25" s="177">
        <v>677.2</v>
      </c>
      <c r="F25" s="177">
        <v>675</v>
      </c>
      <c r="G25" s="177">
        <v>736.1</v>
      </c>
      <c r="H25" s="495">
        <v>781.4</v>
      </c>
      <c r="I25" s="17" t="s">
        <v>387</v>
      </c>
      <c r="J25" s="18"/>
      <c r="K25" s="18"/>
      <c r="L25" s="19"/>
    </row>
    <row r="26" spans="1:12" s="464" customFormat="1" ht="15" customHeight="1" x14ac:dyDescent="0.25">
      <c r="A26" s="45" t="s">
        <v>495</v>
      </c>
      <c r="B26" s="165">
        <v>237.7</v>
      </c>
      <c r="C26" s="165">
        <v>233.9</v>
      </c>
      <c r="D26" s="165">
        <v>247.3</v>
      </c>
      <c r="E26" s="196">
        <v>253</v>
      </c>
      <c r="F26" s="196">
        <v>226.4</v>
      </c>
      <c r="G26" s="196">
        <v>216.3</v>
      </c>
      <c r="H26" s="166">
        <v>224</v>
      </c>
      <c r="I26" s="490" t="s">
        <v>388</v>
      </c>
      <c r="J26" s="491"/>
      <c r="K26" s="491"/>
      <c r="L26" s="492"/>
    </row>
    <row r="27" spans="1:12" s="464" customFormat="1" ht="15" customHeight="1" x14ac:dyDescent="0.25">
      <c r="A27" s="45" t="s">
        <v>496</v>
      </c>
      <c r="B27" s="165">
        <v>2.2999999999999998</v>
      </c>
      <c r="C27" s="165">
        <v>2.6</v>
      </c>
      <c r="D27" s="165">
        <v>3.2</v>
      </c>
      <c r="E27" s="196">
        <v>4</v>
      </c>
      <c r="F27" s="196">
        <v>3.4</v>
      </c>
      <c r="G27" s="196">
        <v>4.2</v>
      </c>
      <c r="H27" s="166">
        <v>2.6</v>
      </c>
      <c r="I27" s="490" t="s">
        <v>389</v>
      </c>
      <c r="J27" s="491"/>
      <c r="K27" s="491"/>
      <c r="L27" s="492"/>
    </row>
    <row r="28" spans="1:12" ht="15" customHeight="1" x14ac:dyDescent="0.25">
      <c r="A28" s="12" t="s">
        <v>497</v>
      </c>
      <c r="B28" s="122">
        <v>25</v>
      </c>
      <c r="C28" s="122">
        <v>25.1</v>
      </c>
      <c r="D28" s="122">
        <v>28</v>
      </c>
      <c r="E28" s="198">
        <v>31.1</v>
      </c>
      <c r="F28" s="268">
        <v>66.2</v>
      </c>
      <c r="G28" s="268">
        <v>61.4</v>
      </c>
      <c r="H28" s="496">
        <v>90.4</v>
      </c>
      <c r="I28" s="20" t="s">
        <v>390</v>
      </c>
      <c r="J28" s="21"/>
      <c r="K28" s="21"/>
      <c r="L28" s="22"/>
    </row>
    <row r="29" spans="1:12" ht="18.75" x14ac:dyDescent="0.3">
      <c r="A29" s="23" t="s">
        <v>514</v>
      </c>
      <c r="B29" s="23"/>
      <c r="C29" s="23"/>
      <c r="D29" s="23"/>
      <c r="E29" s="23"/>
      <c r="F29" s="23"/>
      <c r="G29" s="23"/>
      <c r="H29" s="1"/>
    </row>
    <row r="30" spans="1:12" ht="18.75" x14ac:dyDescent="0.3">
      <c r="A30" s="23" t="s">
        <v>515</v>
      </c>
      <c r="B30" s="23"/>
      <c r="C30" s="23"/>
      <c r="D30" s="23"/>
      <c r="E30" s="23"/>
      <c r="F30" s="23"/>
      <c r="G30" s="23"/>
      <c r="H30" s="23"/>
    </row>
    <row r="31" spans="1:12" x14ac:dyDescent="0.2">
      <c r="F31" s="104"/>
      <c r="G31" s="104"/>
    </row>
    <row r="32" spans="1:12" x14ac:dyDescent="0.2">
      <c r="F32" s="105"/>
      <c r="G32" s="105"/>
      <c r="I32" s="103"/>
    </row>
    <row r="33" spans="6:8" x14ac:dyDescent="0.2">
      <c r="F33" s="104"/>
      <c r="G33" s="104"/>
    </row>
    <row r="34" spans="6:8" x14ac:dyDescent="0.2">
      <c r="F34" s="105"/>
      <c r="G34" s="105"/>
      <c r="H34" s="453"/>
    </row>
  </sheetData>
  <mergeCells count="15">
    <mergeCell ref="I10:K10"/>
    <mergeCell ref="I7:L7"/>
    <mergeCell ref="A1:G1"/>
    <mergeCell ref="A2:G2"/>
    <mergeCell ref="G4:G5"/>
    <mergeCell ref="A4:A5"/>
    <mergeCell ref="I4:L5"/>
    <mergeCell ref="H3:L3"/>
    <mergeCell ref="I6:L6"/>
    <mergeCell ref="B4:B5"/>
    <mergeCell ref="C4:C5"/>
    <mergeCell ref="D4:D5"/>
    <mergeCell ref="H4:H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8"/>
  <sheetViews>
    <sheetView workbookViewId="0">
      <selection activeCell="C38" sqref="C38"/>
    </sheetView>
  </sheetViews>
  <sheetFormatPr defaultRowHeight="14.25" x14ac:dyDescent="0.2"/>
  <cols>
    <col min="1" max="1" width="25.5" customWidth="1"/>
    <col min="2" max="4" width="9.375" customWidth="1"/>
    <col min="5" max="5" width="9.375" style="63" customWidth="1"/>
    <col min="6" max="6" width="9.375" customWidth="1"/>
    <col min="7" max="9" width="10" customWidth="1"/>
  </cols>
  <sheetData>
    <row r="1" spans="1:11" ht="21" x14ac:dyDescent="0.35">
      <c r="A1" s="582" t="s">
        <v>457</v>
      </c>
      <c r="B1" s="582"/>
      <c r="C1" s="582"/>
      <c r="D1" s="582"/>
      <c r="E1" s="582"/>
      <c r="F1" s="3"/>
      <c r="G1" s="3"/>
    </row>
    <row r="2" spans="1:11" ht="21" x14ac:dyDescent="0.35">
      <c r="A2" s="582" t="s">
        <v>458</v>
      </c>
      <c r="B2" s="582"/>
      <c r="C2" s="582"/>
      <c r="D2" s="582"/>
      <c r="E2" s="582"/>
      <c r="F2" s="582"/>
      <c r="G2" s="582"/>
    </row>
    <row r="3" spans="1:11" ht="18.75" x14ac:dyDescent="0.3">
      <c r="A3" s="23"/>
      <c r="B3" s="23"/>
      <c r="C3" s="23"/>
      <c r="D3" s="23"/>
      <c r="E3" s="23"/>
      <c r="F3" s="23"/>
      <c r="G3" s="666" t="s">
        <v>310</v>
      </c>
      <c r="H3" s="666"/>
      <c r="I3" s="666"/>
      <c r="J3" s="666"/>
      <c r="K3" s="666"/>
    </row>
    <row r="4" spans="1:11" ht="18" customHeight="1" x14ac:dyDescent="0.2">
      <c r="A4" s="596" t="s">
        <v>143</v>
      </c>
      <c r="B4" s="575" t="s">
        <v>47</v>
      </c>
      <c r="C4" s="575" t="s">
        <v>48</v>
      </c>
      <c r="D4" s="575" t="s">
        <v>49</v>
      </c>
      <c r="E4" s="607" t="s">
        <v>247</v>
      </c>
      <c r="F4" s="607" t="s">
        <v>304</v>
      </c>
      <c r="G4" s="607" t="s">
        <v>405</v>
      </c>
      <c r="H4" s="607" t="s">
        <v>431</v>
      </c>
      <c r="I4" s="589" t="s">
        <v>413</v>
      </c>
      <c r="J4" s="590"/>
      <c r="K4" s="591"/>
    </row>
    <row r="5" spans="1:11" ht="18" customHeight="1" x14ac:dyDescent="0.2">
      <c r="A5" s="597"/>
      <c r="B5" s="577"/>
      <c r="C5" s="577"/>
      <c r="D5" s="577"/>
      <c r="E5" s="615"/>
      <c r="F5" s="615"/>
      <c r="G5" s="615"/>
      <c r="H5" s="615"/>
      <c r="I5" s="592"/>
      <c r="J5" s="593"/>
      <c r="K5" s="594"/>
    </row>
    <row r="6" spans="1:11" ht="15.75" x14ac:dyDescent="0.25">
      <c r="A6" s="343" t="s">
        <v>144</v>
      </c>
      <c r="B6" s="126">
        <v>37706.32</v>
      </c>
      <c r="C6" s="126">
        <v>38037.339999999997</v>
      </c>
      <c r="D6" s="126">
        <v>38464.67</v>
      </c>
      <c r="E6" s="230">
        <v>38939.1325</v>
      </c>
      <c r="F6" s="344">
        <v>38906.887499999997</v>
      </c>
      <c r="G6" s="345">
        <v>38077.43</v>
      </c>
      <c r="H6" s="345">
        <v>38016.17</v>
      </c>
      <c r="I6" s="663" t="s">
        <v>4</v>
      </c>
      <c r="J6" s="664"/>
      <c r="K6" s="665"/>
    </row>
    <row r="7" spans="1:11" ht="15.75" x14ac:dyDescent="0.25">
      <c r="A7" s="9" t="s">
        <v>145</v>
      </c>
      <c r="B7" s="120">
        <v>1043.78</v>
      </c>
      <c r="C7" s="120">
        <v>1173.48</v>
      </c>
      <c r="D7" s="120">
        <v>1005.6849999999999</v>
      </c>
      <c r="E7" s="123">
        <v>1213.9024999999999</v>
      </c>
      <c r="F7" s="120">
        <v>1452.7424999999998</v>
      </c>
      <c r="G7" s="346">
        <v>1512.7850000000001</v>
      </c>
      <c r="H7" s="346">
        <v>1508.3675000000001</v>
      </c>
      <c r="I7" s="14" t="s">
        <v>360</v>
      </c>
      <c r="J7" s="347"/>
      <c r="K7" s="348"/>
    </row>
    <row r="8" spans="1:11" ht="15.75" x14ac:dyDescent="0.25">
      <c r="A8" s="10" t="s">
        <v>146</v>
      </c>
      <c r="B8" s="121">
        <v>1518.78</v>
      </c>
      <c r="C8" s="121">
        <v>1608.64</v>
      </c>
      <c r="D8" s="121">
        <v>1861.4</v>
      </c>
      <c r="E8" s="204">
        <v>1888.1150000000002</v>
      </c>
      <c r="F8" s="164">
        <v>1943.7750000000001</v>
      </c>
      <c r="G8" s="349">
        <v>2138.2800000000002</v>
      </c>
      <c r="H8" s="349">
        <v>2214.7875000000004</v>
      </c>
      <c r="I8" s="17" t="s">
        <v>361</v>
      </c>
      <c r="J8" s="350"/>
      <c r="K8" s="351"/>
    </row>
    <row r="9" spans="1:11" ht="15.75" x14ac:dyDescent="0.25">
      <c r="A9" s="10" t="s">
        <v>147</v>
      </c>
      <c r="B9" s="121">
        <v>1525.65</v>
      </c>
      <c r="C9" s="121">
        <v>1501.12</v>
      </c>
      <c r="D9" s="121">
        <v>1288.6875</v>
      </c>
      <c r="E9" s="117">
        <v>1374.7275</v>
      </c>
      <c r="F9" s="352">
        <v>1479.1224999999999</v>
      </c>
      <c r="G9" s="349">
        <v>1741.6624999999999</v>
      </c>
      <c r="H9" s="349">
        <v>1722.0450000000001</v>
      </c>
      <c r="I9" s="17" t="s">
        <v>362</v>
      </c>
      <c r="J9" s="350"/>
      <c r="K9" s="351"/>
    </row>
    <row r="10" spans="1:11" ht="15.75" x14ac:dyDescent="0.25">
      <c r="A10" s="10" t="s">
        <v>148</v>
      </c>
      <c r="B10" s="121">
        <v>1470.31</v>
      </c>
      <c r="C10" s="121">
        <v>1513.77</v>
      </c>
      <c r="D10" s="121">
        <v>1349.2049999999999</v>
      </c>
      <c r="E10" s="117">
        <v>1376.4075000000003</v>
      </c>
      <c r="F10" s="121">
        <v>1288.6100000000001</v>
      </c>
      <c r="G10" s="349">
        <v>1507.6</v>
      </c>
      <c r="H10" s="349">
        <v>1486.875</v>
      </c>
      <c r="I10" s="17" t="s">
        <v>363</v>
      </c>
      <c r="J10" s="350"/>
      <c r="K10" s="351"/>
    </row>
    <row r="11" spans="1:11" ht="15.75" x14ac:dyDescent="0.25">
      <c r="A11" s="10" t="s">
        <v>149</v>
      </c>
      <c r="B11" s="121">
        <v>6677.43</v>
      </c>
      <c r="C11" s="121">
        <v>6848.05</v>
      </c>
      <c r="D11" s="121">
        <v>7550.2924999999996</v>
      </c>
      <c r="E11" s="117">
        <v>7191.0150000000003</v>
      </c>
      <c r="F11" s="164">
        <v>6942.9499999999989</v>
      </c>
      <c r="G11" s="349">
        <v>7273.8724999999995</v>
      </c>
      <c r="H11" s="349">
        <v>7374.2674999999999</v>
      </c>
      <c r="I11" s="17" t="s">
        <v>364</v>
      </c>
      <c r="J11" s="350"/>
      <c r="K11" s="351"/>
    </row>
    <row r="12" spans="1:11" ht="15.75" x14ac:dyDescent="0.25">
      <c r="A12" s="10" t="s">
        <v>150</v>
      </c>
      <c r="B12" s="121">
        <v>13210.03</v>
      </c>
      <c r="C12" s="121">
        <v>13225.14</v>
      </c>
      <c r="D12" s="121">
        <v>13573.594999999999</v>
      </c>
      <c r="E12" s="117">
        <v>13991.597499999998</v>
      </c>
      <c r="F12" s="164">
        <v>14113.34</v>
      </c>
      <c r="G12" s="349">
        <v>11658.3675</v>
      </c>
      <c r="H12" s="349">
        <v>11215.467500000001</v>
      </c>
      <c r="I12" s="17" t="s">
        <v>365</v>
      </c>
      <c r="J12" s="350"/>
      <c r="K12" s="351"/>
    </row>
    <row r="13" spans="1:11" ht="15.75" x14ac:dyDescent="0.25">
      <c r="A13" s="10" t="s">
        <v>151</v>
      </c>
      <c r="B13" s="121">
        <v>4566.5200000000004</v>
      </c>
      <c r="C13" s="121">
        <v>4533.57</v>
      </c>
      <c r="D13" s="121">
        <v>4533.7874999999995</v>
      </c>
      <c r="E13" s="117">
        <v>4338.3324999999995</v>
      </c>
      <c r="F13" s="164">
        <v>4324.1424999999999</v>
      </c>
      <c r="G13" s="349">
        <v>4487.665</v>
      </c>
      <c r="H13" s="349">
        <v>4475.88</v>
      </c>
      <c r="I13" s="17" t="s">
        <v>366</v>
      </c>
      <c r="J13" s="350"/>
      <c r="K13" s="351"/>
    </row>
    <row r="14" spans="1:11" ht="15.75" x14ac:dyDescent="0.25">
      <c r="A14" s="10" t="s">
        <v>152</v>
      </c>
      <c r="B14" s="121">
        <v>2971.34</v>
      </c>
      <c r="C14" s="121">
        <v>3027.93</v>
      </c>
      <c r="D14" s="121">
        <v>3065.3199999999997</v>
      </c>
      <c r="E14" s="117">
        <v>3132.5</v>
      </c>
      <c r="F14" s="164">
        <v>3193.6974999999998</v>
      </c>
      <c r="G14" s="349">
        <v>3628.32</v>
      </c>
      <c r="H14" s="349">
        <v>3793.2925</v>
      </c>
      <c r="I14" s="17" t="s">
        <v>367</v>
      </c>
      <c r="J14" s="350"/>
      <c r="K14" s="351"/>
    </row>
    <row r="15" spans="1:11" ht="15.75" x14ac:dyDescent="0.25">
      <c r="A15" s="10" t="s">
        <v>153</v>
      </c>
      <c r="B15" s="121">
        <v>4703.2299999999996</v>
      </c>
      <c r="C15" s="121">
        <v>4587</v>
      </c>
      <c r="D15" s="121">
        <v>4173.4274999999998</v>
      </c>
      <c r="E15" s="117">
        <v>4404.6000000000004</v>
      </c>
      <c r="F15" s="164">
        <v>4106.7625000000007</v>
      </c>
      <c r="G15" s="349">
        <v>4071.8749999999995</v>
      </c>
      <c r="H15" s="349">
        <v>4170.1025000000009</v>
      </c>
      <c r="I15" s="17" t="s">
        <v>368</v>
      </c>
      <c r="J15" s="350"/>
      <c r="K15" s="351"/>
    </row>
    <row r="16" spans="1:11" ht="15.75" x14ac:dyDescent="0.25">
      <c r="A16" s="12" t="s">
        <v>154</v>
      </c>
      <c r="B16" s="122">
        <v>19.260000000000002</v>
      </c>
      <c r="C16" s="122">
        <v>18.64</v>
      </c>
      <c r="D16" s="122">
        <v>63.277500000000003</v>
      </c>
      <c r="E16" s="118">
        <v>27.934999999999999</v>
      </c>
      <c r="F16" s="210">
        <v>61.747500000000002</v>
      </c>
      <c r="G16" s="353">
        <v>56.994999999999997</v>
      </c>
      <c r="H16" s="353">
        <v>55.092500000000001</v>
      </c>
      <c r="I16" s="20" t="s">
        <v>369</v>
      </c>
      <c r="J16" s="354"/>
      <c r="K16" s="355"/>
    </row>
    <row r="17" spans="1:7" ht="18.75" x14ac:dyDescent="0.3">
      <c r="A17" s="23" t="s">
        <v>514</v>
      </c>
      <c r="B17" s="23"/>
      <c r="C17" s="23"/>
      <c r="D17" s="23"/>
      <c r="E17" s="23"/>
      <c r="F17" s="23"/>
      <c r="G17" s="23"/>
    </row>
    <row r="18" spans="1:7" ht="18.75" x14ac:dyDescent="0.3">
      <c r="A18" s="23" t="s">
        <v>515</v>
      </c>
      <c r="B18" s="23"/>
      <c r="C18" s="23"/>
      <c r="D18" s="23"/>
      <c r="E18" s="23"/>
      <c r="F18" s="23"/>
      <c r="G18" s="23"/>
    </row>
    <row r="20" spans="1:7" ht="15.75" hidden="1" x14ac:dyDescent="0.25">
      <c r="B20" s="190">
        <v>37016.61</v>
      </c>
      <c r="C20" s="191">
        <v>37706.32</v>
      </c>
      <c r="D20" s="192">
        <v>38037.342499999999</v>
      </c>
      <c r="E20" s="193">
        <v>38464.67</v>
      </c>
      <c r="F20" s="195">
        <v>38939.127500000002</v>
      </c>
    </row>
    <row r="21" spans="1:7" ht="18.75" hidden="1" x14ac:dyDescent="0.25">
      <c r="B21" s="190">
        <v>1373.1325000000002</v>
      </c>
      <c r="C21" s="191">
        <v>1043.7825</v>
      </c>
      <c r="D21" s="192">
        <v>1173.4825000000001</v>
      </c>
      <c r="E21" s="193">
        <v>1005.6849999999999</v>
      </c>
      <c r="F21" s="195">
        <v>1213.9024999999999</v>
      </c>
      <c r="G21" s="66"/>
    </row>
    <row r="22" spans="1:7" ht="15.75" hidden="1" x14ac:dyDescent="0.25">
      <c r="B22" s="190">
        <v>0</v>
      </c>
      <c r="C22" s="191">
        <v>0</v>
      </c>
      <c r="D22" s="192">
        <v>0</v>
      </c>
      <c r="E22" s="193">
        <v>0</v>
      </c>
      <c r="F22" s="195">
        <v>0</v>
      </c>
    </row>
    <row r="23" spans="1:7" ht="15.75" hidden="1" x14ac:dyDescent="0.25">
      <c r="B23" s="190">
        <v>1493.3274999999999</v>
      </c>
      <c r="C23" s="191">
        <v>1518.7775000000001</v>
      </c>
      <c r="D23" s="192">
        <v>1608.6399999999999</v>
      </c>
      <c r="E23" s="193">
        <v>1861.39</v>
      </c>
      <c r="F23" s="195">
        <v>1888.1150000000002</v>
      </c>
    </row>
    <row r="24" spans="1:7" ht="15.75" hidden="1" x14ac:dyDescent="0.25">
      <c r="B24" s="190">
        <v>1532.3349999999998</v>
      </c>
      <c r="C24" s="191">
        <v>1525.645</v>
      </c>
      <c r="D24" s="192">
        <v>1501.12</v>
      </c>
      <c r="E24" s="193">
        <v>1288.6875</v>
      </c>
      <c r="F24" s="195">
        <v>1374.7275</v>
      </c>
    </row>
    <row r="25" spans="1:7" ht="15.75" hidden="1" x14ac:dyDescent="0.25">
      <c r="B25" s="190">
        <v>0</v>
      </c>
      <c r="C25" s="191">
        <v>0</v>
      </c>
      <c r="D25" s="192">
        <v>0</v>
      </c>
      <c r="E25" s="193">
        <v>0</v>
      </c>
      <c r="F25" s="195">
        <v>0</v>
      </c>
    </row>
    <row r="26" spans="1:7" ht="15.75" hidden="1" x14ac:dyDescent="0.25">
      <c r="B26" s="190">
        <v>1380.8874999999998</v>
      </c>
      <c r="C26" s="191">
        <v>1470.3074999999999</v>
      </c>
      <c r="D26" s="192">
        <v>1513.77</v>
      </c>
      <c r="E26" s="193">
        <v>1349.2049999999999</v>
      </c>
      <c r="F26" s="195">
        <v>1376.4075000000003</v>
      </c>
    </row>
    <row r="27" spans="1:7" ht="15.75" hidden="1" x14ac:dyDescent="0.25">
      <c r="B27" s="190">
        <v>6061.165</v>
      </c>
      <c r="C27" s="191">
        <v>6677.4274999999998</v>
      </c>
      <c r="D27" s="192">
        <v>6848.05</v>
      </c>
      <c r="E27" s="193">
        <v>7550.2924999999996</v>
      </c>
      <c r="F27" s="195">
        <v>7191.0150000000003</v>
      </c>
    </row>
    <row r="28" spans="1:7" ht="15.75" hidden="1" x14ac:dyDescent="0.25">
      <c r="B28" s="190">
        <v>0</v>
      </c>
      <c r="C28" s="191">
        <v>0</v>
      </c>
      <c r="D28" s="192">
        <v>0</v>
      </c>
      <c r="E28" s="193">
        <v>0</v>
      </c>
      <c r="F28" s="195">
        <v>0</v>
      </c>
    </row>
    <row r="29" spans="1:7" ht="15.75" hidden="1" x14ac:dyDescent="0.25">
      <c r="B29" s="190">
        <v>13179.3375</v>
      </c>
      <c r="C29" s="191">
        <v>13210.032499999999</v>
      </c>
      <c r="D29" s="192">
        <v>13225.14</v>
      </c>
      <c r="E29" s="193">
        <v>13573.594999999999</v>
      </c>
      <c r="F29" s="195">
        <v>13991.597499999998</v>
      </c>
    </row>
    <row r="30" spans="1:7" ht="15.75" hidden="1" x14ac:dyDescent="0.25">
      <c r="B30" s="190">
        <v>0</v>
      </c>
      <c r="C30" s="191">
        <v>0</v>
      </c>
      <c r="D30" s="192">
        <v>0</v>
      </c>
      <c r="E30" s="193">
        <v>0</v>
      </c>
      <c r="F30" s="195">
        <v>0</v>
      </c>
    </row>
    <row r="31" spans="1:7" ht="15.75" hidden="1" x14ac:dyDescent="0.25">
      <c r="B31" s="190">
        <v>4392.9324999999999</v>
      </c>
      <c r="C31" s="191">
        <v>4566.5225</v>
      </c>
      <c r="D31" s="192">
        <v>4533.5674999999992</v>
      </c>
      <c r="E31" s="193">
        <v>4533.7874999999995</v>
      </c>
      <c r="F31" s="195">
        <v>4338.3324999999995</v>
      </c>
    </row>
    <row r="32" spans="1:7" ht="15.75" hidden="1" x14ac:dyDescent="0.25">
      <c r="B32" s="190">
        <v>0</v>
      </c>
      <c r="C32" s="191">
        <v>0</v>
      </c>
      <c r="D32" s="192">
        <v>0</v>
      </c>
      <c r="E32" s="193">
        <v>0</v>
      </c>
      <c r="F32" s="195">
        <v>0</v>
      </c>
    </row>
    <row r="33" spans="2:8" ht="15.75" hidden="1" x14ac:dyDescent="0.25">
      <c r="B33" s="190">
        <v>3024.6149999999998</v>
      </c>
      <c r="C33" s="191">
        <v>2971.3374999999996</v>
      </c>
      <c r="D33" s="192">
        <v>3027.93</v>
      </c>
      <c r="E33" s="193">
        <v>3065.3199999999997</v>
      </c>
      <c r="F33" s="195">
        <v>3132.5</v>
      </c>
    </row>
    <row r="34" spans="2:8" ht="15.75" hidden="1" x14ac:dyDescent="0.25">
      <c r="B34" s="190">
        <v>0</v>
      </c>
      <c r="C34" s="191">
        <v>0</v>
      </c>
      <c r="D34" s="192">
        <v>0</v>
      </c>
      <c r="E34" s="193">
        <v>0</v>
      </c>
      <c r="F34" s="195">
        <v>0</v>
      </c>
    </row>
    <row r="35" spans="2:8" ht="15.75" hidden="1" x14ac:dyDescent="0.25">
      <c r="B35" s="190">
        <v>4545.2024999999994</v>
      </c>
      <c r="C35" s="191">
        <v>4703.2325000000001</v>
      </c>
      <c r="D35" s="192">
        <v>4586.9974999999995</v>
      </c>
      <c r="E35" s="193">
        <v>4173.4274999999998</v>
      </c>
      <c r="F35" s="195">
        <v>4404.6000000000004</v>
      </c>
    </row>
    <row r="36" spans="2:8" ht="15.75" hidden="1" x14ac:dyDescent="0.25">
      <c r="B36" s="190">
        <v>0</v>
      </c>
      <c r="C36" s="191">
        <v>0</v>
      </c>
      <c r="D36" s="192">
        <v>0</v>
      </c>
      <c r="E36" s="193">
        <v>0</v>
      </c>
      <c r="F36" s="195">
        <v>0</v>
      </c>
    </row>
    <row r="37" spans="2:8" ht="15.75" hidden="1" x14ac:dyDescent="0.25">
      <c r="B37" s="190">
        <v>33.68</v>
      </c>
      <c r="C37" s="191">
        <v>19.262500000000003</v>
      </c>
      <c r="D37" s="192">
        <v>18.642499999999998</v>
      </c>
      <c r="E37" s="193">
        <v>63.277500000000003</v>
      </c>
      <c r="F37" s="195">
        <v>27.934999999999999</v>
      </c>
    </row>
    <row r="39" spans="2:8" x14ac:dyDescent="0.2">
      <c r="H39" s="453"/>
    </row>
    <row r="41" spans="2:8" ht="15.75" x14ac:dyDescent="0.25">
      <c r="B41" s="304"/>
      <c r="C41" s="304"/>
      <c r="D41" s="304"/>
      <c r="E41" s="305"/>
    </row>
    <row r="42" spans="2:8" ht="15.75" x14ac:dyDescent="0.25">
      <c r="B42" s="304"/>
      <c r="C42" s="304"/>
      <c r="D42" s="304"/>
      <c r="E42" s="305"/>
    </row>
    <row r="43" spans="2:8" ht="15.75" x14ac:dyDescent="0.25">
      <c r="B43" s="304"/>
      <c r="C43" s="304"/>
      <c r="D43" s="304"/>
      <c r="E43" s="305"/>
    </row>
    <row r="44" spans="2:8" ht="15.75" x14ac:dyDescent="0.25">
      <c r="B44" s="304"/>
      <c r="C44" s="304"/>
      <c r="D44" s="304"/>
      <c r="E44" s="305"/>
    </row>
    <row r="45" spans="2:8" ht="15.75" x14ac:dyDescent="0.25">
      <c r="B45" s="304"/>
      <c r="C45" s="304"/>
      <c r="D45" s="304"/>
      <c r="E45" s="305"/>
    </row>
    <row r="46" spans="2:8" ht="15.75" x14ac:dyDescent="0.25">
      <c r="B46" s="304"/>
      <c r="C46" s="304"/>
      <c r="D46" s="304"/>
      <c r="E46" s="305"/>
    </row>
    <row r="47" spans="2:8" ht="15.75" x14ac:dyDescent="0.25">
      <c r="B47" s="304"/>
      <c r="C47" s="304"/>
      <c r="D47" s="304"/>
      <c r="E47" s="305"/>
    </row>
    <row r="48" spans="2:8" ht="15.75" x14ac:dyDescent="0.25">
      <c r="B48" s="304"/>
      <c r="C48" s="304"/>
      <c r="D48" s="304"/>
      <c r="E48" s="305"/>
    </row>
    <row r="49" spans="2:5" ht="15.75" x14ac:dyDescent="0.25">
      <c r="B49" s="304"/>
      <c r="C49" s="304"/>
      <c r="D49" s="304"/>
      <c r="E49" s="305"/>
    </row>
    <row r="50" spans="2:5" ht="15.75" x14ac:dyDescent="0.25">
      <c r="B50" s="304"/>
      <c r="C50" s="304"/>
      <c r="D50" s="304"/>
      <c r="E50" s="305"/>
    </row>
    <row r="51" spans="2:5" ht="15.75" x14ac:dyDescent="0.25">
      <c r="B51" s="304"/>
      <c r="C51" s="304"/>
      <c r="D51" s="304"/>
      <c r="E51" s="305"/>
    </row>
    <row r="52" spans="2:5" ht="15.75" x14ac:dyDescent="0.25">
      <c r="B52" s="304"/>
      <c r="C52" s="304"/>
      <c r="D52" s="304"/>
      <c r="E52" s="305"/>
    </row>
    <row r="53" spans="2:5" ht="15.75" x14ac:dyDescent="0.25">
      <c r="B53" s="304"/>
      <c r="C53" s="304"/>
      <c r="D53" s="304"/>
      <c r="E53" s="305"/>
    </row>
    <row r="54" spans="2:5" ht="15.75" x14ac:dyDescent="0.25">
      <c r="B54" s="304"/>
      <c r="C54" s="304"/>
      <c r="D54" s="304"/>
      <c r="E54" s="305"/>
    </row>
    <row r="55" spans="2:5" ht="15.75" x14ac:dyDescent="0.25">
      <c r="B55" s="304"/>
      <c r="C55" s="304"/>
      <c r="D55" s="304"/>
      <c r="E55" s="305"/>
    </row>
    <row r="56" spans="2:5" ht="15.75" x14ac:dyDescent="0.25">
      <c r="B56" s="304"/>
      <c r="C56" s="304"/>
      <c r="D56" s="304"/>
      <c r="E56" s="305"/>
    </row>
    <row r="57" spans="2:5" ht="15.75" x14ac:dyDescent="0.25">
      <c r="B57" s="304"/>
      <c r="C57" s="304"/>
      <c r="D57" s="304"/>
      <c r="E57" s="305"/>
    </row>
    <row r="58" spans="2:5" ht="15.75" x14ac:dyDescent="0.25">
      <c r="B58" s="304"/>
      <c r="C58" s="304"/>
      <c r="D58" s="304"/>
      <c r="E58" s="305"/>
    </row>
  </sheetData>
  <mergeCells count="13">
    <mergeCell ref="A1:E1"/>
    <mergeCell ref="A2:G2"/>
    <mergeCell ref="H4:H5"/>
    <mergeCell ref="I4:K5"/>
    <mergeCell ref="G4:G5"/>
    <mergeCell ref="G3:K3"/>
    <mergeCell ref="I6:K6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44"/>
  <sheetViews>
    <sheetView zoomScale="120" zoomScaleNormal="120" workbookViewId="0">
      <selection activeCell="K3" sqref="K3"/>
    </sheetView>
  </sheetViews>
  <sheetFormatPr defaultColWidth="8.75" defaultRowHeight="14.25" x14ac:dyDescent="0.2"/>
  <cols>
    <col min="1" max="1" width="23" style="214" customWidth="1"/>
    <col min="2" max="6" width="9.25" style="214" customWidth="1"/>
    <col min="7" max="7" width="9.25" style="258" customWidth="1"/>
    <col min="8" max="8" width="9.25" style="214" customWidth="1"/>
    <col min="9" max="9" width="32.125" style="214" customWidth="1"/>
    <col min="10" max="10" width="0.125" style="214" hidden="1" customWidth="1"/>
    <col min="11" max="11" width="10.25" style="214" bestFit="1" customWidth="1"/>
    <col min="12" max="16384" width="8.75" style="214"/>
  </cols>
  <sheetData>
    <row r="1" spans="1:11" ht="21" x14ac:dyDescent="0.35">
      <c r="A1" s="574" t="s">
        <v>428</v>
      </c>
      <c r="B1" s="574"/>
      <c r="C1" s="574"/>
      <c r="D1" s="574"/>
      <c r="E1" s="574"/>
      <c r="F1" s="574"/>
      <c r="G1" s="574"/>
      <c r="H1" s="574"/>
      <c r="I1" s="574"/>
    </row>
    <row r="2" spans="1:11" ht="21" x14ac:dyDescent="0.35">
      <c r="A2" s="582" t="s">
        <v>429</v>
      </c>
      <c r="B2" s="582"/>
      <c r="C2" s="582"/>
      <c r="D2" s="582"/>
      <c r="E2" s="582"/>
      <c r="F2" s="582"/>
      <c r="G2" s="582"/>
      <c r="H2" s="582"/>
      <c r="I2" s="582"/>
    </row>
    <row r="3" spans="1:11" ht="21" x14ac:dyDescent="0.35">
      <c r="A3" s="582" t="s">
        <v>430</v>
      </c>
      <c r="B3" s="582"/>
      <c r="C3" s="582"/>
      <c r="D3" s="582"/>
      <c r="E3" s="582"/>
      <c r="F3" s="582"/>
      <c r="G3" s="582"/>
      <c r="H3" s="582"/>
      <c r="I3" s="582"/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296" t="s">
        <v>310</v>
      </c>
    </row>
    <row r="5" spans="1:11" ht="15.6" customHeight="1" x14ac:dyDescent="0.2">
      <c r="A5" s="580" t="s">
        <v>0</v>
      </c>
      <c r="B5" s="575" t="s">
        <v>47</v>
      </c>
      <c r="C5" s="575" t="s">
        <v>48</v>
      </c>
      <c r="D5" s="575" t="s">
        <v>49</v>
      </c>
      <c r="E5" s="575" t="s">
        <v>247</v>
      </c>
      <c r="F5" s="575" t="s">
        <v>304</v>
      </c>
      <c r="G5" s="575" t="s">
        <v>405</v>
      </c>
      <c r="H5" s="575" t="s">
        <v>431</v>
      </c>
      <c r="I5" s="578" t="s">
        <v>301</v>
      </c>
      <c r="J5" s="224"/>
      <c r="K5" s="222"/>
    </row>
    <row r="6" spans="1:11" ht="15.6" customHeight="1" x14ac:dyDescent="0.2">
      <c r="A6" s="581"/>
      <c r="B6" s="576"/>
      <c r="C6" s="576"/>
      <c r="D6" s="576"/>
      <c r="E6" s="576"/>
      <c r="F6" s="576"/>
      <c r="G6" s="577"/>
      <c r="H6" s="577"/>
      <c r="I6" s="579"/>
      <c r="J6" s="225"/>
      <c r="K6" s="222"/>
    </row>
    <row r="7" spans="1:11" ht="15.75" x14ac:dyDescent="0.25">
      <c r="A7" s="9" t="s">
        <v>5</v>
      </c>
      <c r="B7" s="264">
        <v>52816.77</v>
      </c>
      <c r="C7" s="264">
        <v>53462.014999999999</v>
      </c>
      <c r="D7" s="264">
        <v>54003.957500000004</v>
      </c>
      <c r="E7" s="264">
        <v>54514.03</v>
      </c>
      <c r="F7" s="297">
        <v>55024.160000000003</v>
      </c>
      <c r="G7" s="297">
        <v>54843.082499999997</v>
      </c>
      <c r="H7" s="297">
        <v>55238.46</v>
      </c>
      <c r="I7" s="298" t="s">
        <v>314</v>
      </c>
      <c r="J7" s="221"/>
      <c r="K7" s="223"/>
    </row>
    <row r="8" spans="1:11" ht="15.75" x14ac:dyDescent="0.25">
      <c r="A8" s="10" t="s">
        <v>6</v>
      </c>
      <c r="B8" s="121">
        <v>38426.7575</v>
      </c>
      <c r="C8" s="121">
        <v>38643.480000000003</v>
      </c>
      <c r="D8" s="177">
        <v>38921.5075</v>
      </c>
      <c r="E8" s="135">
        <v>39407.839999999997</v>
      </c>
      <c r="F8" s="117">
        <v>39383.792499999996</v>
      </c>
      <c r="G8" s="117">
        <v>38576.232499999998</v>
      </c>
      <c r="H8" s="399">
        <v>38548.232499999998</v>
      </c>
      <c r="I8" s="10" t="s">
        <v>7</v>
      </c>
      <c r="J8" s="5"/>
      <c r="K8" s="223"/>
    </row>
    <row r="9" spans="1:11" ht="15.75" x14ac:dyDescent="0.25">
      <c r="A9" s="10" t="s">
        <v>8</v>
      </c>
      <c r="B9" s="121">
        <v>38278.657500000001</v>
      </c>
      <c r="C9" s="121">
        <v>38439.522499999999</v>
      </c>
      <c r="D9" s="177">
        <v>38729.0075</v>
      </c>
      <c r="E9" s="121">
        <v>39198.224999999999</v>
      </c>
      <c r="F9" s="117">
        <v>39190.410000000003</v>
      </c>
      <c r="G9" s="117">
        <v>38400.105000000003</v>
      </c>
      <c r="H9" s="399">
        <v>38356.729999999996</v>
      </c>
      <c r="I9" s="10" t="s">
        <v>9</v>
      </c>
      <c r="J9" s="5"/>
      <c r="K9" s="223"/>
    </row>
    <row r="10" spans="1:11" ht="15.75" x14ac:dyDescent="0.25">
      <c r="A10" s="10" t="s">
        <v>10</v>
      </c>
      <c r="B10" s="121">
        <v>37706.32</v>
      </c>
      <c r="C10" s="121">
        <v>38037.342499999999</v>
      </c>
      <c r="D10" s="177">
        <v>38464.67</v>
      </c>
      <c r="E10" s="121">
        <v>38939.127500000002</v>
      </c>
      <c r="F10" s="117">
        <v>38906.887499999997</v>
      </c>
      <c r="G10" s="117">
        <v>38077.43</v>
      </c>
      <c r="H10" s="399">
        <v>38016.17</v>
      </c>
      <c r="I10" s="10" t="s">
        <v>11</v>
      </c>
      <c r="J10" s="5"/>
      <c r="K10" s="223"/>
    </row>
    <row r="11" spans="1:11" ht="15.75" x14ac:dyDescent="0.25">
      <c r="A11" s="10" t="s">
        <v>12</v>
      </c>
      <c r="B11" s="121">
        <v>37135.012499999997</v>
      </c>
      <c r="C11" s="121">
        <v>37440.657500000001</v>
      </c>
      <c r="D11" s="177">
        <v>37922.8825</v>
      </c>
      <c r="E11" s="121">
        <v>38500.627500000002</v>
      </c>
      <c r="F11" s="117">
        <v>38450.055</v>
      </c>
      <c r="G11" s="117">
        <v>37725.202500000007</v>
      </c>
      <c r="H11" s="399">
        <v>37560.317500000005</v>
      </c>
      <c r="I11" s="10" t="s">
        <v>13</v>
      </c>
      <c r="J11" s="5"/>
      <c r="K11" s="223"/>
    </row>
    <row r="12" spans="1:11" ht="15.75" x14ac:dyDescent="0.25">
      <c r="A12" s="10" t="s">
        <v>311</v>
      </c>
      <c r="B12" s="121">
        <v>571.30499999999995</v>
      </c>
      <c r="C12" s="121">
        <v>596.6825</v>
      </c>
      <c r="D12" s="177">
        <v>541.78750000000002</v>
      </c>
      <c r="E12" s="121">
        <v>438.505</v>
      </c>
      <c r="F12" s="117">
        <v>456.83249999999998</v>
      </c>
      <c r="G12" s="117">
        <v>352.22499999999997</v>
      </c>
      <c r="H12" s="399">
        <v>455.85249999999996</v>
      </c>
      <c r="I12" s="10" t="s">
        <v>14</v>
      </c>
      <c r="J12" s="5"/>
      <c r="K12" s="223"/>
    </row>
    <row r="13" spans="1:11" ht="15.75" x14ac:dyDescent="0.25">
      <c r="A13" s="10" t="s">
        <v>15</v>
      </c>
      <c r="B13" s="121">
        <v>572.33249999999998</v>
      </c>
      <c r="C13" s="121">
        <v>402.18</v>
      </c>
      <c r="D13" s="177">
        <v>264.33999999999997</v>
      </c>
      <c r="E13" s="121">
        <v>259.09249999999997</v>
      </c>
      <c r="F13" s="117">
        <v>283.52</v>
      </c>
      <c r="G13" s="117">
        <v>322.67750000000001</v>
      </c>
      <c r="H13" s="399">
        <v>340.56</v>
      </c>
      <c r="I13" s="10" t="s">
        <v>16</v>
      </c>
      <c r="J13" s="5"/>
      <c r="K13" s="223"/>
    </row>
    <row r="14" spans="1:11" ht="15.75" x14ac:dyDescent="0.25">
      <c r="A14" s="10" t="s">
        <v>17</v>
      </c>
      <c r="B14" s="121">
        <v>111.42</v>
      </c>
      <c r="C14" s="121">
        <v>87.5625</v>
      </c>
      <c r="D14" s="177">
        <v>51.225000000000001</v>
      </c>
      <c r="E14" s="121">
        <v>53.452500000000001</v>
      </c>
      <c r="F14" s="117">
        <v>65.165000000000006</v>
      </c>
      <c r="G14" s="117">
        <v>68.882499999999993</v>
      </c>
      <c r="H14" s="399">
        <v>70.680000000000007</v>
      </c>
      <c r="I14" s="10" t="s">
        <v>18</v>
      </c>
      <c r="J14" s="5"/>
      <c r="K14" s="223"/>
    </row>
    <row r="15" spans="1:11" ht="15.75" x14ac:dyDescent="0.25">
      <c r="A15" s="10" t="s">
        <v>312</v>
      </c>
      <c r="B15" s="121">
        <v>460.91750000000002</v>
      </c>
      <c r="C15" s="121">
        <v>314.62</v>
      </c>
      <c r="D15" s="177">
        <v>213.11250000000001</v>
      </c>
      <c r="E15" s="121">
        <v>205.64</v>
      </c>
      <c r="F15" s="117">
        <v>218.35500000000002</v>
      </c>
      <c r="G15" s="117">
        <v>253.79249999999999</v>
      </c>
      <c r="H15" s="399">
        <v>269.88250000000005</v>
      </c>
      <c r="I15" s="10" t="s">
        <v>19</v>
      </c>
      <c r="J15" s="5"/>
      <c r="K15" s="223"/>
    </row>
    <row r="16" spans="1:11" ht="15.75" x14ac:dyDescent="0.25">
      <c r="A16" s="10" t="s">
        <v>20</v>
      </c>
      <c r="B16" s="121">
        <v>148.1</v>
      </c>
      <c r="C16" s="121">
        <v>203.95750000000001</v>
      </c>
      <c r="D16" s="177">
        <v>192.5</v>
      </c>
      <c r="E16" s="121">
        <v>209.61500000000001</v>
      </c>
      <c r="F16" s="117">
        <v>193.38249999999999</v>
      </c>
      <c r="G16" s="117">
        <v>176.1275</v>
      </c>
      <c r="H16" s="399">
        <v>191.49999999999997</v>
      </c>
      <c r="I16" s="10" t="s">
        <v>21</v>
      </c>
      <c r="J16" s="5"/>
      <c r="K16" s="223"/>
    </row>
    <row r="17" spans="1:11" ht="15.75" x14ac:dyDescent="0.25">
      <c r="A17" s="10" t="s">
        <v>313</v>
      </c>
      <c r="B17" s="121">
        <v>14390.01</v>
      </c>
      <c r="C17" s="121">
        <v>14818.535</v>
      </c>
      <c r="D17" s="177">
        <v>15082.447499999998</v>
      </c>
      <c r="E17" s="121">
        <v>15106.19</v>
      </c>
      <c r="F17" s="117">
        <v>15640.369999999999</v>
      </c>
      <c r="G17" s="117">
        <v>16266.852500000001</v>
      </c>
      <c r="H17" s="399">
        <v>16690.224999999999</v>
      </c>
      <c r="I17" s="10" t="s">
        <v>315</v>
      </c>
      <c r="J17" s="5"/>
      <c r="K17" s="223"/>
    </row>
    <row r="18" spans="1:11" ht="15.75" x14ac:dyDescent="0.25">
      <c r="A18" s="10" t="s">
        <v>22</v>
      </c>
      <c r="B18" s="121">
        <v>4669.9449999999997</v>
      </c>
      <c r="C18" s="121">
        <v>4723.7174999999988</v>
      </c>
      <c r="D18" s="177">
        <v>4649.3500000000004</v>
      </c>
      <c r="E18" s="121">
        <v>4556.0275000000001</v>
      </c>
      <c r="F18" s="117">
        <v>4715.5</v>
      </c>
      <c r="G18" s="117">
        <v>4852.2849999999999</v>
      </c>
      <c r="H18" s="399">
        <v>4943.2375000000002</v>
      </c>
      <c r="I18" s="10" t="s">
        <v>23</v>
      </c>
      <c r="J18" s="5"/>
      <c r="K18" s="223"/>
    </row>
    <row r="19" spans="1:11" ht="15.75" x14ac:dyDescent="0.25">
      <c r="A19" s="10" t="s">
        <v>24</v>
      </c>
      <c r="B19" s="121">
        <v>4198.8250000000007</v>
      </c>
      <c r="C19" s="121">
        <v>4232.78</v>
      </c>
      <c r="D19" s="177">
        <v>4317.2725</v>
      </c>
      <c r="E19" s="121">
        <v>4244.8649999999998</v>
      </c>
      <c r="F19" s="117">
        <v>4292.5725000000002</v>
      </c>
      <c r="G19" s="117">
        <v>4378.3624999999993</v>
      </c>
      <c r="H19" s="399">
        <v>4416.47</v>
      </c>
      <c r="I19" s="10" t="s">
        <v>25</v>
      </c>
      <c r="J19" s="5"/>
      <c r="K19" s="223"/>
    </row>
    <row r="20" spans="1:11" ht="15.75" x14ac:dyDescent="0.25">
      <c r="A20" s="10" t="s">
        <v>26</v>
      </c>
      <c r="B20" s="121">
        <v>4467.7175000000007</v>
      </c>
      <c r="C20" s="121">
        <v>4580.5649999999996</v>
      </c>
      <c r="D20" s="177">
        <v>4745.0774999999994</v>
      </c>
      <c r="E20" s="121">
        <v>4715.0200000000004</v>
      </c>
      <c r="F20" s="117">
        <v>5021.7299999999996</v>
      </c>
      <c r="G20" s="117">
        <v>5389.2049999999999</v>
      </c>
      <c r="H20" s="399">
        <v>5599.7874999999995</v>
      </c>
      <c r="I20" s="10" t="s">
        <v>27</v>
      </c>
      <c r="J20" s="5"/>
      <c r="K20" s="223"/>
    </row>
    <row r="21" spans="1:11" ht="15.75" x14ac:dyDescent="0.25">
      <c r="A21" s="12" t="s">
        <v>28</v>
      </c>
      <c r="B21" s="122">
        <v>1053.5225</v>
      </c>
      <c r="C21" s="122">
        <v>1281.47</v>
      </c>
      <c r="D21" s="122">
        <v>1370.75</v>
      </c>
      <c r="E21" s="122">
        <v>1590.28</v>
      </c>
      <c r="F21" s="118">
        <v>1610.5675000000001</v>
      </c>
      <c r="G21" s="118">
        <v>1647.0025000000001</v>
      </c>
      <c r="H21" s="118">
        <v>1730.7275</v>
      </c>
      <c r="I21" s="12" t="s">
        <v>29</v>
      </c>
      <c r="J21" s="5"/>
      <c r="K21" s="223"/>
    </row>
    <row r="22" spans="1:11" ht="18.75" x14ac:dyDescent="0.3">
      <c r="A22" s="23" t="s">
        <v>512</v>
      </c>
      <c r="B22" s="23"/>
      <c r="C22" s="23"/>
      <c r="D22" s="23"/>
      <c r="E22" s="23"/>
      <c r="F22" s="23"/>
      <c r="G22" s="23"/>
      <c r="H22" s="23"/>
      <c r="I22" s="1"/>
    </row>
    <row r="23" spans="1:11" ht="18.75" x14ac:dyDescent="0.3">
      <c r="A23" s="23" t="s">
        <v>513</v>
      </c>
      <c r="B23" s="23"/>
      <c r="C23" s="23"/>
      <c r="D23" s="23"/>
      <c r="E23" s="23"/>
      <c r="F23" s="23"/>
      <c r="G23" s="23"/>
      <c r="H23" s="23"/>
    </row>
    <row r="24" spans="1:11" x14ac:dyDescent="0.2">
      <c r="B24" s="69"/>
      <c r="C24" s="69"/>
      <c r="D24" s="69"/>
      <c r="E24" s="69"/>
      <c r="F24" s="69"/>
      <c r="G24" s="69"/>
      <c r="H24" s="69"/>
    </row>
    <row r="28" spans="1:11" x14ac:dyDescent="0.2">
      <c r="B28" s="69"/>
      <c r="C28" s="69"/>
      <c r="D28" s="69"/>
      <c r="E28" s="69"/>
      <c r="F28" s="69"/>
      <c r="G28" s="69"/>
      <c r="H28" s="69"/>
    </row>
    <row r="29" spans="1:11" ht="15.75" hidden="1" x14ac:dyDescent="0.25">
      <c r="B29" s="162" t="s">
        <v>296</v>
      </c>
      <c r="C29" s="162" t="s">
        <v>297</v>
      </c>
      <c r="D29" s="162" t="s">
        <v>298</v>
      </c>
      <c r="E29" s="162" t="s">
        <v>299</v>
      </c>
      <c r="F29" s="162" t="s">
        <v>300</v>
      </c>
      <c r="G29" s="162"/>
      <c r="H29" s="113" t="s">
        <v>295</v>
      </c>
    </row>
    <row r="30" spans="1:11" ht="15" hidden="1" x14ac:dyDescent="0.25">
      <c r="H30" s="208">
        <v>54514.029999999992</v>
      </c>
    </row>
    <row r="31" spans="1:11" ht="15" hidden="1" x14ac:dyDescent="0.25">
      <c r="H31" s="208">
        <v>39407.840000000004</v>
      </c>
    </row>
    <row r="32" spans="1:11" ht="15" hidden="1" x14ac:dyDescent="0.25">
      <c r="H32" s="208">
        <v>39198.224999999999</v>
      </c>
    </row>
    <row r="33" spans="8:8" ht="15" hidden="1" x14ac:dyDescent="0.25">
      <c r="H33" s="208">
        <v>38939.127500000002</v>
      </c>
    </row>
    <row r="34" spans="8:8" ht="15" hidden="1" x14ac:dyDescent="0.25">
      <c r="H34" s="208">
        <v>38500.627500000002</v>
      </c>
    </row>
    <row r="35" spans="8:8" ht="15" hidden="1" x14ac:dyDescent="0.25">
      <c r="H35" s="208">
        <v>438.505</v>
      </c>
    </row>
    <row r="36" spans="8:8" ht="15" hidden="1" x14ac:dyDescent="0.25">
      <c r="H36" s="208">
        <v>259.09249999999997</v>
      </c>
    </row>
    <row r="37" spans="8:8" ht="15" hidden="1" x14ac:dyDescent="0.25">
      <c r="H37" s="208">
        <v>53.452500000000001</v>
      </c>
    </row>
    <row r="38" spans="8:8" ht="15" hidden="1" x14ac:dyDescent="0.25">
      <c r="H38" s="208">
        <v>205.64</v>
      </c>
    </row>
    <row r="39" spans="8:8" ht="15" hidden="1" x14ac:dyDescent="0.25">
      <c r="H39" s="208">
        <v>209.61499999999998</v>
      </c>
    </row>
    <row r="40" spans="8:8" ht="15" hidden="1" x14ac:dyDescent="0.25">
      <c r="H40" s="208">
        <v>15106.189999999999</v>
      </c>
    </row>
    <row r="41" spans="8:8" ht="15" hidden="1" x14ac:dyDescent="0.25">
      <c r="H41" s="208">
        <v>4556.0275000000001</v>
      </c>
    </row>
    <row r="42" spans="8:8" ht="15" hidden="1" x14ac:dyDescent="0.25">
      <c r="H42" s="208">
        <v>4244.8649999999998</v>
      </c>
    </row>
    <row r="43" spans="8:8" ht="15" hidden="1" x14ac:dyDescent="0.25">
      <c r="H43" s="208">
        <v>4715.0199999999995</v>
      </c>
    </row>
    <row r="44" spans="8:8" ht="3.6" customHeight="1" x14ac:dyDescent="0.2"/>
  </sheetData>
  <mergeCells count="12">
    <mergeCell ref="A1:I1"/>
    <mergeCell ref="E5:E6"/>
    <mergeCell ref="G5:G6"/>
    <mergeCell ref="I5:I6"/>
    <mergeCell ref="A5:A6"/>
    <mergeCell ref="B5:B6"/>
    <mergeCell ref="C5:C6"/>
    <mergeCell ref="D5:D6"/>
    <mergeCell ref="F5:F6"/>
    <mergeCell ref="A2:I2"/>
    <mergeCell ref="A3:I3"/>
    <mergeCell ref="H5:H6"/>
  </mergeCells>
  <pageMargins left="0.70866141732283472" right="0.86614173228346458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32"/>
  <sheetViews>
    <sheetView workbookViewId="0">
      <selection activeCell="E23" sqref="E23"/>
    </sheetView>
  </sheetViews>
  <sheetFormatPr defaultRowHeight="14.25" x14ac:dyDescent="0.2"/>
  <cols>
    <col min="1" max="1" width="23" customWidth="1"/>
    <col min="2" max="4" width="10.5" customWidth="1"/>
    <col min="5" max="5" width="10.5" style="92" customWidth="1"/>
    <col min="6" max="6" width="9.625" customWidth="1"/>
    <col min="7" max="7" width="9.625" style="403" customWidth="1"/>
    <col min="8" max="8" width="9.75" customWidth="1"/>
  </cols>
  <sheetData>
    <row r="1" spans="1:11" ht="21" x14ac:dyDescent="0.35">
      <c r="A1" s="582" t="s">
        <v>459</v>
      </c>
      <c r="B1" s="582"/>
      <c r="C1" s="582"/>
      <c r="D1" s="582"/>
      <c r="E1" s="582"/>
      <c r="F1" s="582"/>
      <c r="G1" s="582"/>
      <c r="H1" s="582"/>
      <c r="I1" s="369"/>
      <c r="J1" s="36"/>
    </row>
    <row r="2" spans="1:11" ht="21" x14ac:dyDescent="0.35">
      <c r="A2" s="582" t="s">
        <v>460</v>
      </c>
      <c r="B2" s="582"/>
      <c r="C2" s="582"/>
      <c r="D2" s="582"/>
      <c r="E2" s="582"/>
      <c r="F2" s="582"/>
      <c r="G2" s="582"/>
      <c r="H2" s="582"/>
      <c r="I2" s="582"/>
      <c r="J2" s="582"/>
    </row>
    <row r="3" spans="1:11" ht="15.75" x14ac:dyDescent="0.25">
      <c r="A3" s="1"/>
      <c r="B3" s="1"/>
      <c r="C3" s="1"/>
      <c r="D3" s="1"/>
      <c r="E3" s="1"/>
      <c r="F3" s="1"/>
      <c r="G3" s="1"/>
      <c r="H3" s="601" t="s">
        <v>310</v>
      </c>
      <c r="I3" s="601"/>
      <c r="J3" s="601"/>
      <c r="K3" s="601"/>
    </row>
    <row r="4" spans="1:11" ht="15.6" customHeight="1" x14ac:dyDescent="0.2">
      <c r="A4" s="654" t="s">
        <v>155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575" t="s">
        <v>405</v>
      </c>
      <c r="H4" s="575" t="s">
        <v>431</v>
      </c>
      <c r="I4" s="589" t="s">
        <v>156</v>
      </c>
      <c r="J4" s="590"/>
      <c r="K4" s="591"/>
    </row>
    <row r="5" spans="1:11" ht="15.6" customHeight="1" x14ac:dyDescent="0.2">
      <c r="A5" s="634"/>
      <c r="B5" s="577"/>
      <c r="C5" s="577"/>
      <c r="D5" s="577"/>
      <c r="E5" s="577"/>
      <c r="F5" s="667"/>
      <c r="G5" s="667"/>
      <c r="H5" s="667"/>
      <c r="I5" s="592"/>
      <c r="J5" s="593"/>
      <c r="K5" s="594"/>
    </row>
    <row r="6" spans="1:11" ht="15.75" x14ac:dyDescent="0.25">
      <c r="A6" s="24"/>
      <c r="B6" s="627" t="s">
        <v>2</v>
      </c>
      <c r="C6" s="628"/>
      <c r="D6" s="628"/>
      <c r="E6" s="628"/>
      <c r="F6" s="628"/>
      <c r="G6" s="628"/>
      <c r="H6" s="629"/>
      <c r="I6" s="627"/>
      <c r="J6" s="628"/>
      <c r="K6" s="629"/>
    </row>
    <row r="7" spans="1:11" ht="15.75" x14ac:dyDescent="0.25">
      <c r="A7" s="25" t="s">
        <v>3</v>
      </c>
      <c r="B7" s="126">
        <v>37706.32</v>
      </c>
      <c r="C7" s="201">
        <v>38037.339999999997</v>
      </c>
      <c r="D7" s="126">
        <v>38464.67</v>
      </c>
      <c r="E7" s="126">
        <v>38939.127500000002</v>
      </c>
      <c r="F7" s="126">
        <v>38906.887499999997</v>
      </c>
      <c r="G7" s="306">
        <v>38077.43</v>
      </c>
      <c r="H7" s="306">
        <v>38016.17</v>
      </c>
      <c r="I7" s="671" t="s">
        <v>4</v>
      </c>
      <c r="J7" s="671"/>
      <c r="K7" s="671"/>
    </row>
    <row r="8" spans="1:11" ht="15.75" x14ac:dyDescent="0.25">
      <c r="A8" s="27" t="s">
        <v>157</v>
      </c>
      <c r="B8" s="140">
        <v>1058.04</v>
      </c>
      <c r="C8" s="202">
        <v>1043.2</v>
      </c>
      <c r="D8" s="140">
        <v>922.77</v>
      </c>
      <c r="E8" s="194">
        <v>1022.7125000000001</v>
      </c>
      <c r="F8" s="171">
        <v>1024.5149999999999</v>
      </c>
      <c r="G8" s="307">
        <v>1129.1325000000002</v>
      </c>
      <c r="H8" s="307">
        <v>1081.6275000000001</v>
      </c>
      <c r="I8" s="14" t="s">
        <v>158</v>
      </c>
      <c r="J8" s="53"/>
      <c r="K8" s="16"/>
    </row>
    <row r="9" spans="1:11" ht="15.75" x14ac:dyDescent="0.25">
      <c r="A9" s="10" t="s">
        <v>159</v>
      </c>
      <c r="B9" s="121">
        <v>3366.37</v>
      </c>
      <c r="C9" s="204">
        <v>3603.45</v>
      </c>
      <c r="D9" s="121">
        <v>3674.62</v>
      </c>
      <c r="E9" s="177">
        <v>3568.3450000000003</v>
      </c>
      <c r="F9" s="164">
        <v>3521.7275</v>
      </c>
      <c r="G9" s="291">
        <v>3517.8325</v>
      </c>
      <c r="H9" s="291">
        <v>3576.6574999999998</v>
      </c>
      <c r="I9" s="17" t="s">
        <v>160</v>
      </c>
      <c r="J9" s="54"/>
      <c r="K9" s="19"/>
    </row>
    <row r="10" spans="1:11" ht="15.75" x14ac:dyDescent="0.25">
      <c r="A10" s="10" t="s">
        <v>161</v>
      </c>
      <c r="B10" s="121">
        <v>13435.25</v>
      </c>
      <c r="C10" s="204">
        <v>13288.87</v>
      </c>
      <c r="D10" s="121">
        <v>13243.72</v>
      </c>
      <c r="E10" s="177">
        <v>13446.995000000001</v>
      </c>
      <c r="F10" s="164">
        <v>13352.199999999999</v>
      </c>
      <c r="G10" s="291">
        <v>14460.6975</v>
      </c>
      <c r="H10" s="291">
        <v>14778.669999999998</v>
      </c>
      <c r="I10" s="17" t="s">
        <v>162</v>
      </c>
      <c r="J10" s="54"/>
      <c r="K10" s="19"/>
    </row>
    <row r="11" spans="1:11" ht="15.75" x14ac:dyDescent="0.25">
      <c r="A11" s="10" t="s">
        <v>163</v>
      </c>
      <c r="B11" s="121">
        <v>12099.89</v>
      </c>
      <c r="C11" s="204">
        <v>12080.26</v>
      </c>
      <c r="D11" s="121">
        <v>12184.43</v>
      </c>
      <c r="E11" s="177">
        <v>12291.405000000001</v>
      </c>
      <c r="F11" s="164">
        <v>12551.740000000002</v>
      </c>
      <c r="G11" s="291">
        <v>12087.6175</v>
      </c>
      <c r="H11" s="291">
        <v>12040.9825</v>
      </c>
      <c r="I11" s="17" t="s">
        <v>164</v>
      </c>
      <c r="J11" s="54"/>
      <c r="K11" s="19"/>
    </row>
    <row r="12" spans="1:11" ht="15.75" x14ac:dyDescent="0.25">
      <c r="A12" s="10" t="s">
        <v>165</v>
      </c>
      <c r="B12" s="121">
        <v>7687.46</v>
      </c>
      <c r="C12" s="204">
        <v>7970.15</v>
      </c>
      <c r="D12" s="121">
        <v>8380.5</v>
      </c>
      <c r="E12" s="177">
        <v>8541.0174999999999</v>
      </c>
      <c r="F12" s="164">
        <v>8391.6549999999988</v>
      </c>
      <c r="G12" s="291">
        <v>6828.0374999999995</v>
      </c>
      <c r="H12" s="291">
        <v>6485.0650000000005</v>
      </c>
      <c r="I12" s="17" t="s">
        <v>166</v>
      </c>
      <c r="J12" s="54"/>
      <c r="K12" s="19"/>
    </row>
    <row r="13" spans="1:11" ht="15.75" x14ac:dyDescent="0.25">
      <c r="A13" s="45" t="s">
        <v>167</v>
      </c>
      <c r="B13" s="165">
        <v>59.32</v>
      </c>
      <c r="C13" s="205">
        <v>51.42</v>
      </c>
      <c r="D13" s="165">
        <v>58.64</v>
      </c>
      <c r="E13" s="196">
        <v>68.650000000000006</v>
      </c>
      <c r="F13" s="210">
        <v>65.047499999999999</v>
      </c>
      <c r="G13" s="292">
        <v>54.107500000000002</v>
      </c>
      <c r="H13" s="292">
        <v>53.17</v>
      </c>
      <c r="I13" s="20" t="s">
        <v>168</v>
      </c>
      <c r="J13" s="55"/>
      <c r="K13" s="22"/>
    </row>
    <row r="14" spans="1:11" ht="15.75" x14ac:dyDescent="0.25">
      <c r="A14" s="6" t="s">
        <v>1</v>
      </c>
      <c r="B14" s="668" t="s">
        <v>169</v>
      </c>
      <c r="C14" s="669"/>
      <c r="D14" s="669"/>
      <c r="E14" s="669"/>
      <c r="F14" s="669"/>
      <c r="G14" s="669"/>
      <c r="H14" s="670"/>
      <c r="I14" s="24"/>
      <c r="J14" s="40"/>
      <c r="K14" s="42"/>
    </row>
    <row r="15" spans="1:11" ht="15.75" x14ac:dyDescent="0.25">
      <c r="A15" s="25" t="s">
        <v>3</v>
      </c>
      <c r="B15" s="126">
        <v>100</v>
      </c>
      <c r="C15" s="126">
        <v>100</v>
      </c>
      <c r="D15" s="126">
        <v>100</v>
      </c>
      <c r="E15" s="197">
        <v>99.999993574402495</v>
      </c>
      <c r="F15" s="197">
        <v>99.999986868861683</v>
      </c>
      <c r="G15" s="197">
        <v>100</v>
      </c>
      <c r="H15" s="197">
        <v>100</v>
      </c>
      <c r="I15" s="627" t="s">
        <v>4</v>
      </c>
      <c r="J15" s="628"/>
      <c r="K15" s="629"/>
    </row>
    <row r="16" spans="1:11" ht="15.75" x14ac:dyDescent="0.25">
      <c r="A16" s="27" t="s">
        <v>157</v>
      </c>
      <c r="B16" s="140">
        <v>2.81</v>
      </c>
      <c r="C16" s="140">
        <v>2.74</v>
      </c>
      <c r="D16" s="140">
        <v>2.4</v>
      </c>
      <c r="E16" s="194">
        <v>2.6332484190620491</v>
      </c>
      <c r="F16" s="194">
        <v>2.9653590066346394</v>
      </c>
      <c r="G16" s="194">
        <v>2.9653590066346394</v>
      </c>
      <c r="H16" s="194">
        <f>H8/H7*100</f>
        <v>2.8451774600124109</v>
      </c>
      <c r="I16" s="14" t="s">
        <v>158</v>
      </c>
      <c r="J16" s="53"/>
      <c r="K16" s="16"/>
    </row>
    <row r="17" spans="1:11" ht="15.75" x14ac:dyDescent="0.25">
      <c r="A17" s="10" t="s">
        <v>159</v>
      </c>
      <c r="B17" s="121">
        <v>8.93</v>
      </c>
      <c r="C17" s="121">
        <v>9.4700000000000006</v>
      </c>
      <c r="D17" s="121">
        <v>9.5500000000000007</v>
      </c>
      <c r="E17" s="177">
        <v>9.0516814021681906</v>
      </c>
      <c r="F17" s="194">
        <v>9.2386290251206553</v>
      </c>
      <c r="G17" s="194">
        <v>9.2386290251206553</v>
      </c>
      <c r="H17" s="194">
        <f>H9/H7*100</f>
        <v>9.408253119659344</v>
      </c>
      <c r="I17" s="17" t="s">
        <v>160</v>
      </c>
      <c r="J17" s="54"/>
      <c r="K17" s="19"/>
    </row>
    <row r="18" spans="1:11" ht="15.75" x14ac:dyDescent="0.25">
      <c r="A18" s="10" t="s">
        <v>161</v>
      </c>
      <c r="B18" s="121">
        <v>35.630000000000003</v>
      </c>
      <c r="C18" s="121">
        <v>34.94</v>
      </c>
      <c r="D18" s="121">
        <v>34.43</v>
      </c>
      <c r="E18" s="177">
        <v>34.318345305827926</v>
      </c>
      <c r="F18" s="194">
        <v>37.977083800035878</v>
      </c>
      <c r="G18" s="194">
        <v>37.977083800035878</v>
      </c>
      <c r="H18" s="194">
        <f>H10/H7*100</f>
        <v>38.874694636519145</v>
      </c>
      <c r="I18" s="17" t="s">
        <v>162</v>
      </c>
      <c r="J18" s="54"/>
      <c r="K18" s="19"/>
    </row>
    <row r="19" spans="1:11" ht="15.75" x14ac:dyDescent="0.25">
      <c r="A19" s="10" t="s">
        <v>163</v>
      </c>
      <c r="B19" s="121">
        <v>32.090000000000003</v>
      </c>
      <c r="C19" s="121">
        <v>31.76</v>
      </c>
      <c r="D19" s="121">
        <v>31.68</v>
      </c>
      <c r="E19" s="177">
        <v>32.260971788092796</v>
      </c>
      <c r="F19" s="194">
        <v>31.74483545764512</v>
      </c>
      <c r="G19" s="194">
        <v>31.74483545764512</v>
      </c>
      <c r="H19" s="194">
        <f>H11/H7*100</f>
        <v>31.673318222219653</v>
      </c>
      <c r="I19" s="17" t="s">
        <v>164</v>
      </c>
      <c r="J19" s="54"/>
      <c r="K19" s="19"/>
    </row>
    <row r="20" spans="1:11" ht="15.75" x14ac:dyDescent="0.25">
      <c r="A20" s="10" t="s">
        <v>165</v>
      </c>
      <c r="B20" s="121">
        <v>20.39</v>
      </c>
      <c r="C20" s="121">
        <v>20.95</v>
      </c>
      <c r="D20" s="121">
        <v>21.79</v>
      </c>
      <c r="E20" s="177">
        <v>21.568559037265572</v>
      </c>
      <c r="F20" s="194">
        <v>17.931980966152388</v>
      </c>
      <c r="G20" s="194">
        <v>17.931980966152388</v>
      </c>
      <c r="H20" s="194">
        <f>H12/H7*100</f>
        <v>17.058701599871846</v>
      </c>
      <c r="I20" s="17" t="s">
        <v>166</v>
      </c>
      <c r="J20" s="54"/>
      <c r="K20" s="19"/>
    </row>
    <row r="21" spans="1:11" ht="15.75" x14ac:dyDescent="0.25">
      <c r="A21" s="12" t="s">
        <v>170</v>
      </c>
      <c r="B21" s="122">
        <v>0.16</v>
      </c>
      <c r="C21" s="122">
        <v>0.14000000000000001</v>
      </c>
      <c r="D21" s="122">
        <v>0.15</v>
      </c>
      <c r="E21" s="198">
        <v>0.16718762198595302</v>
      </c>
      <c r="F21" s="122">
        <v>0.14209861327300716</v>
      </c>
      <c r="G21" s="122">
        <v>0.14209861327300716</v>
      </c>
      <c r="H21" s="122">
        <f>H13/H7*100</f>
        <v>0.13986153786664993</v>
      </c>
      <c r="I21" s="20" t="s">
        <v>168</v>
      </c>
      <c r="J21" s="55"/>
      <c r="K21" s="22"/>
    </row>
    <row r="22" spans="1:11" ht="18.75" x14ac:dyDescent="0.3">
      <c r="A22" s="23" t="s">
        <v>512</v>
      </c>
      <c r="B22" s="23"/>
      <c r="C22" s="23"/>
      <c r="D22" s="23"/>
      <c r="E22" s="23"/>
      <c r="F22" s="23"/>
      <c r="G22" s="23"/>
      <c r="H22" s="23"/>
      <c r="I22" s="1"/>
    </row>
    <row r="23" spans="1:11" ht="18.75" x14ac:dyDescent="0.3">
      <c r="A23" s="23" t="s">
        <v>515</v>
      </c>
      <c r="B23" s="23"/>
      <c r="C23" s="23"/>
      <c r="D23" s="23"/>
      <c r="E23" s="23"/>
      <c r="F23" s="23"/>
      <c r="G23" s="23"/>
      <c r="H23" s="23"/>
      <c r="I23" s="1"/>
    </row>
    <row r="24" spans="1:11" x14ac:dyDescent="0.2">
      <c r="F24" s="102"/>
      <c r="G24" s="102"/>
      <c r="H24" s="179"/>
    </row>
    <row r="25" spans="1:11" x14ac:dyDescent="0.2">
      <c r="F25" s="102"/>
      <c r="G25" s="102"/>
      <c r="H25" s="453"/>
    </row>
    <row r="26" spans="1:11" ht="18.75" hidden="1" x14ac:dyDescent="0.3">
      <c r="B26" s="200">
        <v>37016.61</v>
      </c>
      <c r="C26" s="203">
        <v>37706.32</v>
      </c>
      <c r="D26" s="206">
        <v>38037.339999999997</v>
      </c>
      <c r="E26" s="199"/>
      <c r="F26" s="199"/>
      <c r="H26" s="199"/>
      <c r="I26" s="199"/>
      <c r="J26" s="199"/>
    </row>
    <row r="27" spans="1:11" ht="18.75" hidden="1" x14ac:dyDescent="0.3">
      <c r="B27" s="200">
        <v>1015.8375</v>
      </c>
      <c r="C27" s="203">
        <v>797.32500000000005</v>
      </c>
      <c r="D27" s="206">
        <v>1043.2049999999999</v>
      </c>
    </row>
    <row r="28" spans="1:11" ht="18.75" hidden="1" x14ac:dyDescent="0.3">
      <c r="B28" s="200">
        <v>3269.9825000000001</v>
      </c>
      <c r="C28" s="203">
        <v>2538.23</v>
      </c>
      <c r="D28" s="206">
        <v>3603.4425000000001</v>
      </c>
    </row>
    <row r="29" spans="1:11" ht="18.75" hidden="1" x14ac:dyDescent="0.3">
      <c r="B29" s="200">
        <v>13352.244999999999</v>
      </c>
      <c r="C29" s="203">
        <v>9961.7825000000012</v>
      </c>
      <c r="D29" s="206">
        <v>13288.865000000002</v>
      </c>
    </row>
    <row r="30" spans="1:11" ht="18.75" hidden="1" x14ac:dyDescent="0.3">
      <c r="B30" s="200">
        <v>11688.535</v>
      </c>
      <c r="C30" s="203">
        <v>9211.9724999999999</v>
      </c>
      <c r="D30" s="206">
        <v>12080.26</v>
      </c>
    </row>
    <row r="31" spans="1:11" ht="18.75" hidden="1" x14ac:dyDescent="0.3">
      <c r="B31" s="200">
        <v>7632.244999999999</v>
      </c>
      <c r="C31" s="203">
        <v>6031.2525000000005</v>
      </c>
      <c r="D31" s="206">
        <v>7970.165</v>
      </c>
    </row>
    <row r="32" spans="1:11" ht="18.75" hidden="1" x14ac:dyDescent="0.3">
      <c r="B32" s="200">
        <v>57.769999999999996</v>
      </c>
      <c r="C32" s="203">
        <v>40.052499999999995</v>
      </c>
      <c r="D32" s="206">
        <v>51.427499999999995</v>
      </c>
    </row>
  </sheetData>
  <mergeCells count="17">
    <mergeCell ref="I15:K15"/>
    <mergeCell ref="E4:E5"/>
    <mergeCell ref="I6:K6"/>
    <mergeCell ref="B14:H14"/>
    <mergeCell ref="I7:K7"/>
    <mergeCell ref="I4:K5"/>
    <mergeCell ref="B4:B5"/>
    <mergeCell ref="C4:C5"/>
    <mergeCell ref="D4:D5"/>
    <mergeCell ref="F4:F5"/>
    <mergeCell ref="B6:H6"/>
    <mergeCell ref="G4:G5"/>
    <mergeCell ref="A1:H1"/>
    <mergeCell ref="A2:J2"/>
    <mergeCell ref="H4:H5"/>
    <mergeCell ref="A4:A5"/>
    <mergeCell ref="H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40"/>
  <sheetViews>
    <sheetView workbookViewId="0">
      <selection activeCell="A22" sqref="A22"/>
    </sheetView>
  </sheetViews>
  <sheetFormatPr defaultRowHeight="14.25" x14ac:dyDescent="0.2"/>
  <cols>
    <col min="1" max="1" width="21.125" customWidth="1"/>
    <col min="2" max="6" width="10.75" customWidth="1"/>
    <col min="7" max="7" width="10.75" style="403" customWidth="1"/>
    <col min="8" max="8" width="10.75" customWidth="1"/>
    <col min="9" max="10" width="12.5" customWidth="1"/>
    <col min="11" max="11" width="10.625" customWidth="1"/>
  </cols>
  <sheetData>
    <row r="1" spans="1:11" ht="21" x14ac:dyDescent="0.35">
      <c r="A1" s="582" t="s">
        <v>461</v>
      </c>
      <c r="B1" s="582"/>
      <c r="C1" s="582"/>
      <c r="D1" s="582"/>
      <c r="E1" s="582"/>
      <c r="F1" s="582"/>
      <c r="G1" s="582"/>
      <c r="H1" s="582"/>
      <c r="I1" s="582"/>
    </row>
    <row r="2" spans="1:11" ht="21" x14ac:dyDescent="0.35">
      <c r="A2" s="582" t="s">
        <v>462</v>
      </c>
      <c r="B2" s="582"/>
      <c r="C2" s="582"/>
      <c r="D2" s="582"/>
      <c r="E2" s="582"/>
      <c r="F2" s="582"/>
      <c r="G2" s="582"/>
      <c r="H2" s="582"/>
      <c r="I2" s="582"/>
      <c r="J2" s="51"/>
      <c r="K2" s="51"/>
    </row>
    <row r="3" spans="1:11" ht="15.75" x14ac:dyDescent="0.25">
      <c r="A3" s="1"/>
      <c r="B3" s="1"/>
      <c r="C3" s="1"/>
      <c r="D3" s="1"/>
      <c r="E3" s="1"/>
      <c r="F3" s="1"/>
      <c r="G3" s="1"/>
      <c r="H3" s="1"/>
      <c r="I3" s="601" t="s">
        <v>310</v>
      </c>
      <c r="J3" s="601"/>
    </row>
    <row r="4" spans="1:11" ht="15.6" customHeight="1" x14ac:dyDescent="0.2">
      <c r="A4" s="596" t="s">
        <v>54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607" t="s">
        <v>405</v>
      </c>
      <c r="H4" s="607" t="s">
        <v>431</v>
      </c>
      <c r="I4" s="589" t="s">
        <v>55</v>
      </c>
      <c r="J4" s="591"/>
    </row>
    <row r="5" spans="1:11" ht="15.6" customHeight="1" x14ac:dyDescent="0.2">
      <c r="A5" s="597"/>
      <c r="B5" s="576"/>
      <c r="C5" s="577"/>
      <c r="D5" s="577"/>
      <c r="E5" s="577"/>
      <c r="F5" s="577"/>
      <c r="G5" s="615"/>
      <c r="H5" s="615"/>
      <c r="I5" s="592"/>
      <c r="J5" s="594"/>
    </row>
    <row r="6" spans="1:11" ht="15.75" x14ac:dyDescent="0.25">
      <c r="A6" s="47" t="s">
        <v>3</v>
      </c>
      <c r="B6" s="201">
        <v>37706.319999999992</v>
      </c>
      <c r="C6" s="201">
        <v>38037.359999999993</v>
      </c>
      <c r="D6" s="201">
        <v>38464.680000000008</v>
      </c>
      <c r="E6" s="288">
        <v>38939.1325</v>
      </c>
      <c r="F6" s="201">
        <v>38906.885000000002</v>
      </c>
      <c r="G6" s="201">
        <v>38077.43</v>
      </c>
      <c r="H6" s="284">
        <v>38016.17</v>
      </c>
      <c r="I6" s="627" t="s">
        <v>57</v>
      </c>
      <c r="J6" s="629"/>
    </row>
    <row r="7" spans="1:11" ht="15.75" x14ac:dyDescent="0.25">
      <c r="A7" s="10" t="s">
        <v>58</v>
      </c>
      <c r="B7" s="121">
        <v>1128.23</v>
      </c>
      <c r="C7" s="121">
        <v>1138.53</v>
      </c>
      <c r="D7" s="121">
        <v>1135.4100000000001</v>
      </c>
      <c r="E7" s="177">
        <v>1315.4099999999999</v>
      </c>
      <c r="F7" s="171">
        <v>1270.6475</v>
      </c>
      <c r="G7" s="171">
        <v>1307.7150000000001</v>
      </c>
      <c r="H7" s="285">
        <v>1263.835</v>
      </c>
      <c r="I7" s="14" t="s">
        <v>59</v>
      </c>
      <c r="J7" s="16"/>
    </row>
    <row r="8" spans="1:11" ht="15.75" x14ac:dyDescent="0.25">
      <c r="A8" s="10" t="s">
        <v>60</v>
      </c>
      <c r="B8" s="121">
        <v>11323.8</v>
      </c>
      <c r="C8" s="121">
        <v>10799.85</v>
      </c>
      <c r="D8" s="121">
        <v>10483.450000000001</v>
      </c>
      <c r="E8" s="177">
        <v>9903.1574999999993</v>
      </c>
      <c r="F8" s="164">
        <v>9084.442500000001</v>
      </c>
      <c r="G8" s="414">
        <v>8365.1949999999997</v>
      </c>
      <c r="H8" s="286">
        <v>8113.4950000000008</v>
      </c>
      <c r="I8" s="17" t="s">
        <v>61</v>
      </c>
      <c r="J8" s="19"/>
    </row>
    <row r="9" spans="1:11" ht="15.75" x14ac:dyDescent="0.25">
      <c r="A9" s="10" t="s">
        <v>62</v>
      </c>
      <c r="B9" s="121">
        <v>8520.2999999999993</v>
      </c>
      <c r="C9" s="121">
        <v>8700.23</v>
      </c>
      <c r="D9" s="121">
        <v>8711.7099999999991</v>
      </c>
      <c r="E9" s="177">
        <v>8971.7649999999994</v>
      </c>
      <c r="F9" s="164">
        <v>9408.6200000000008</v>
      </c>
      <c r="G9" s="414">
        <v>8729.6324999999997</v>
      </c>
      <c r="H9" s="286">
        <v>8497.9049999999988</v>
      </c>
      <c r="I9" s="17" t="s">
        <v>63</v>
      </c>
      <c r="J9" s="19"/>
    </row>
    <row r="10" spans="1:11" ht="15.75" x14ac:dyDescent="0.25">
      <c r="A10" s="10" t="s">
        <v>64</v>
      </c>
      <c r="B10" s="121">
        <v>5792.01</v>
      </c>
      <c r="C10" s="121">
        <v>5965.45</v>
      </c>
      <c r="D10" s="121">
        <v>6149.15</v>
      </c>
      <c r="E10" s="177">
        <v>6286.39</v>
      </c>
      <c r="F10" s="164">
        <v>6438.1574999999993</v>
      </c>
      <c r="G10" s="414">
        <v>6096.2475000000004</v>
      </c>
      <c r="H10" s="286">
        <v>6005.7699999999995</v>
      </c>
      <c r="I10" s="17" t="s">
        <v>65</v>
      </c>
      <c r="J10" s="19"/>
    </row>
    <row r="11" spans="1:11" ht="15.75" x14ac:dyDescent="0.25">
      <c r="A11" s="10" t="s">
        <v>66</v>
      </c>
      <c r="B11" s="121">
        <v>5029.37</v>
      </c>
      <c r="C11" s="121">
        <v>5260.44</v>
      </c>
      <c r="D11" s="121">
        <v>5418.93</v>
      </c>
      <c r="E11" s="289">
        <v>5657.0575000000008</v>
      </c>
      <c r="F11" s="290">
        <v>5755.8374999999996</v>
      </c>
      <c r="G11" s="290">
        <v>5773.0275000000001</v>
      </c>
      <c r="H11" s="213">
        <f>SUM(H12:H14)</f>
        <v>6017.4575000000004</v>
      </c>
      <c r="I11" s="17" t="s">
        <v>67</v>
      </c>
      <c r="J11" s="19"/>
    </row>
    <row r="12" spans="1:11" ht="15.75" x14ac:dyDescent="0.25">
      <c r="A12" s="10" t="s">
        <v>68</v>
      </c>
      <c r="B12" s="121">
        <v>3730.62</v>
      </c>
      <c r="C12" s="121">
        <v>3951.76</v>
      </c>
      <c r="D12" s="121">
        <v>4093.49</v>
      </c>
      <c r="E12" s="177">
        <v>4379.5450000000001</v>
      </c>
      <c r="F12" s="164">
        <v>4488.2924999999996</v>
      </c>
      <c r="G12" s="414">
        <v>4439.9449999999997</v>
      </c>
      <c r="H12" s="286">
        <v>4663.9125000000004</v>
      </c>
      <c r="I12" s="17" t="s">
        <v>69</v>
      </c>
      <c r="J12" s="19"/>
    </row>
    <row r="13" spans="1:11" ht="15.75" x14ac:dyDescent="0.25">
      <c r="A13" s="10" t="s">
        <v>70</v>
      </c>
      <c r="B13" s="121">
        <v>1285.06</v>
      </c>
      <c r="C13" s="121">
        <v>1297.08</v>
      </c>
      <c r="D13" s="121">
        <v>1310.0999999999999</v>
      </c>
      <c r="E13" s="177">
        <v>1263.1624999999999</v>
      </c>
      <c r="F13" s="164">
        <v>1256.2075</v>
      </c>
      <c r="G13" s="414">
        <v>1325.095</v>
      </c>
      <c r="H13" s="286">
        <v>1348.1475</v>
      </c>
      <c r="I13" s="17" t="s">
        <v>71</v>
      </c>
      <c r="J13" s="19"/>
    </row>
    <row r="14" spans="1:11" ht="15.75" x14ac:dyDescent="0.25">
      <c r="A14" s="10" t="s">
        <v>72</v>
      </c>
      <c r="B14" s="121">
        <v>13.69</v>
      </c>
      <c r="C14" s="121">
        <v>11.59</v>
      </c>
      <c r="D14" s="121">
        <v>15.34</v>
      </c>
      <c r="E14" s="177">
        <v>14.350000000000001</v>
      </c>
      <c r="F14" s="164">
        <v>11.3375</v>
      </c>
      <c r="G14" s="414">
        <v>7.9874999999999989</v>
      </c>
      <c r="H14" s="286">
        <v>5.3975</v>
      </c>
      <c r="I14" s="17" t="s">
        <v>73</v>
      </c>
      <c r="J14" s="19"/>
    </row>
    <row r="15" spans="1:11" ht="15.75" x14ac:dyDescent="0.25">
      <c r="A15" s="10" t="s">
        <v>74</v>
      </c>
      <c r="B15" s="121">
        <v>5801.02</v>
      </c>
      <c r="C15" s="121">
        <v>6042.98</v>
      </c>
      <c r="D15" s="121">
        <v>6443.09</v>
      </c>
      <c r="E15" s="289">
        <v>6653.0949999999993</v>
      </c>
      <c r="F15" s="290">
        <v>6770.55</v>
      </c>
      <c r="G15" s="290">
        <v>7530.49</v>
      </c>
      <c r="H15" s="213">
        <f>SUM(H16:H18)</f>
        <v>7799.1275000000005</v>
      </c>
      <c r="I15" s="17" t="s">
        <v>75</v>
      </c>
      <c r="J15" s="19"/>
    </row>
    <row r="16" spans="1:11" ht="15.75" x14ac:dyDescent="0.25">
      <c r="A16" s="10" t="s">
        <v>76</v>
      </c>
      <c r="B16" s="121">
        <v>3252.65</v>
      </c>
      <c r="C16" s="121">
        <v>3400.92</v>
      </c>
      <c r="D16" s="121">
        <v>3691.24</v>
      </c>
      <c r="E16" s="177">
        <v>3911.75</v>
      </c>
      <c r="F16" s="164">
        <v>4058.5949999999998</v>
      </c>
      <c r="G16" s="414">
        <v>4885.1549999999997</v>
      </c>
      <c r="H16" s="286">
        <v>5046.4425000000001</v>
      </c>
      <c r="I16" s="17" t="s">
        <v>77</v>
      </c>
      <c r="J16" s="19"/>
    </row>
    <row r="17" spans="1:13" ht="15.75" x14ac:dyDescent="0.25">
      <c r="A17" s="10" t="s">
        <v>78</v>
      </c>
      <c r="B17" s="121">
        <v>1783.54</v>
      </c>
      <c r="C17" s="121">
        <v>1874.01</v>
      </c>
      <c r="D17" s="121">
        <v>1965.18</v>
      </c>
      <c r="E17" s="177">
        <v>2049.9949999999999</v>
      </c>
      <c r="F17" s="164">
        <v>1988.5125</v>
      </c>
      <c r="G17" s="414">
        <v>1931.3425</v>
      </c>
      <c r="H17" s="286">
        <v>2035.5175000000004</v>
      </c>
      <c r="I17" s="17" t="s">
        <v>79</v>
      </c>
      <c r="J17" s="19"/>
    </row>
    <row r="18" spans="1:13" ht="15.75" x14ac:dyDescent="0.25">
      <c r="A18" s="10" t="s">
        <v>80</v>
      </c>
      <c r="B18" s="121">
        <v>764.83</v>
      </c>
      <c r="C18" s="121">
        <v>768.05</v>
      </c>
      <c r="D18" s="121">
        <v>786.67</v>
      </c>
      <c r="E18" s="177">
        <v>691.34999999999991</v>
      </c>
      <c r="F18" s="164">
        <v>723.4425</v>
      </c>
      <c r="G18" s="414">
        <v>713.99250000000006</v>
      </c>
      <c r="H18" s="286">
        <v>717.16750000000002</v>
      </c>
      <c r="I18" s="17" t="s">
        <v>81</v>
      </c>
      <c r="J18" s="19"/>
    </row>
    <row r="19" spans="1:13" ht="15.75" x14ac:dyDescent="0.25">
      <c r="A19" s="10" t="s">
        <v>82</v>
      </c>
      <c r="B19" s="121">
        <v>26.38</v>
      </c>
      <c r="C19" s="121">
        <v>35.07</v>
      </c>
      <c r="D19" s="121">
        <v>35.82</v>
      </c>
      <c r="E19" s="177">
        <v>33.195</v>
      </c>
      <c r="F19" s="164">
        <v>35.150000000000006</v>
      </c>
      <c r="G19" s="414">
        <v>89.59</v>
      </c>
      <c r="H19" s="286">
        <v>136.57499999999999</v>
      </c>
      <c r="I19" s="17" t="s">
        <v>83</v>
      </c>
      <c r="J19" s="19"/>
    </row>
    <row r="20" spans="1:13" ht="15.75" x14ac:dyDescent="0.25">
      <c r="A20" s="12" t="s">
        <v>84</v>
      </c>
      <c r="B20" s="122">
        <v>85.21</v>
      </c>
      <c r="C20" s="122">
        <v>94.81</v>
      </c>
      <c r="D20" s="122">
        <v>87.12</v>
      </c>
      <c r="E20" s="198">
        <v>119.0625</v>
      </c>
      <c r="F20" s="210">
        <v>143.48000000000002</v>
      </c>
      <c r="G20" s="210">
        <v>185.52999999999997</v>
      </c>
      <c r="H20" s="287">
        <v>182.01</v>
      </c>
      <c r="I20" s="20" t="s">
        <v>85</v>
      </c>
      <c r="J20" s="22"/>
    </row>
    <row r="21" spans="1:13" ht="18.75" x14ac:dyDescent="0.3">
      <c r="A21" s="653" t="s">
        <v>514</v>
      </c>
      <c r="B21" s="653"/>
      <c r="C21" s="653"/>
      <c r="D21" s="653"/>
      <c r="E21" s="653"/>
      <c r="F21" s="653"/>
      <c r="G21" s="653"/>
      <c r="H21" s="23"/>
      <c r="I21" s="23"/>
      <c r="J21" s="32"/>
    </row>
    <row r="22" spans="1:13" ht="18.75" x14ac:dyDescent="0.3">
      <c r="A22" s="23" t="s">
        <v>515</v>
      </c>
      <c r="B22" s="23"/>
      <c r="C22" s="23"/>
      <c r="D22" s="23"/>
      <c r="E22" s="23"/>
      <c r="F22" s="23"/>
      <c r="G22" s="23"/>
      <c r="H22" s="60"/>
      <c r="I22" s="23"/>
      <c r="J22" s="32"/>
    </row>
    <row r="23" spans="1:13" ht="18.75" x14ac:dyDescent="0.2">
      <c r="H23" s="60"/>
    </row>
    <row r="24" spans="1:13" ht="18.75" hidden="1" x14ac:dyDescent="0.3">
      <c r="A24" s="62"/>
      <c r="B24" s="208">
        <v>36249.455000000002</v>
      </c>
      <c r="C24" s="207">
        <v>37016.61</v>
      </c>
      <c r="D24" s="209">
        <v>37706.32</v>
      </c>
      <c r="E24" s="211">
        <v>38037.342499999999</v>
      </c>
      <c r="F24" s="212">
        <v>38464.682499999995</v>
      </c>
      <c r="G24" s="235"/>
      <c r="H24" s="215">
        <v>38939.127500000002</v>
      </c>
      <c r="I24" s="62"/>
      <c r="J24" s="62"/>
      <c r="K24" s="62"/>
      <c r="L24" s="62"/>
      <c r="M24" s="61"/>
    </row>
    <row r="25" spans="1:13" ht="18.75" hidden="1" x14ac:dyDescent="0.3">
      <c r="B25" s="208">
        <v>1227.48</v>
      </c>
      <c r="C25" s="207">
        <v>1114.98</v>
      </c>
      <c r="D25" s="209">
        <v>1128.2275</v>
      </c>
      <c r="E25" s="211">
        <v>1138.5275000000001</v>
      </c>
      <c r="F25" s="212">
        <v>1135.4050000000002</v>
      </c>
      <c r="G25" s="235"/>
      <c r="H25" s="215">
        <v>1315.4099999999999</v>
      </c>
    </row>
    <row r="26" spans="1:13" ht="18.75" hidden="1" x14ac:dyDescent="0.3">
      <c r="B26" s="208">
        <v>11597.5525</v>
      </c>
      <c r="C26" s="207">
        <v>11450.0875</v>
      </c>
      <c r="D26" s="209">
        <v>11323.8</v>
      </c>
      <c r="E26" s="211">
        <v>10799.85</v>
      </c>
      <c r="F26" s="212">
        <v>10483.452499999999</v>
      </c>
      <c r="G26" s="235"/>
      <c r="H26" s="215">
        <v>9903.1574999999993</v>
      </c>
    </row>
    <row r="27" spans="1:13" ht="18.75" hidden="1" x14ac:dyDescent="0.3">
      <c r="B27" s="208">
        <v>8254.0625</v>
      </c>
      <c r="C27" s="207">
        <v>8439.75</v>
      </c>
      <c r="D27" s="209">
        <v>8520.3024999999998</v>
      </c>
      <c r="E27" s="211">
        <v>8700.23</v>
      </c>
      <c r="F27" s="212">
        <v>8711.7150000000001</v>
      </c>
      <c r="G27" s="235"/>
      <c r="H27" s="215">
        <v>8971.7649999999994</v>
      </c>
    </row>
    <row r="28" spans="1:13" ht="18.75" hidden="1" x14ac:dyDescent="0.3">
      <c r="B28" s="208">
        <v>5320.9449999999997</v>
      </c>
      <c r="C28" s="207">
        <v>5620.1</v>
      </c>
      <c r="D28" s="209">
        <v>5792.0049999999992</v>
      </c>
      <c r="E28" s="211">
        <v>5965.4524999999994</v>
      </c>
      <c r="F28" s="212">
        <v>6149.1575000000003</v>
      </c>
      <c r="G28" s="235"/>
      <c r="H28" s="215">
        <v>6286.39</v>
      </c>
    </row>
    <row r="29" spans="1:13" ht="18.75" hidden="1" x14ac:dyDescent="0.3">
      <c r="B29" s="208">
        <v>3326.2349999999997</v>
      </c>
      <c r="C29" s="207">
        <v>3544.8074999999999</v>
      </c>
      <c r="D29" s="209">
        <v>3730.62</v>
      </c>
      <c r="E29" s="211">
        <v>3951.7624999999998</v>
      </c>
      <c r="F29" s="212">
        <v>4093.4825000000001</v>
      </c>
      <c r="G29" s="235"/>
      <c r="H29" s="215">
        <v>4379.5450000000001</v>
      </c>
    </row>
    <row r="30" spans="1:13" ht="18.75" hidden="1" x14ac:dyDescent="0.3">
      <c r="B30" s="208">
        <v>1182.2225000000001</v>
      </c>
      <c r="C30" s="207">
        <v>1196.835</v>
      </c>
      <c r="D30" s="209">
        <v>1285.06</v>
      </c>
      <c r="E30" s="211">
        <v>1297.0825</v>
      </c>
      <c r="F30" s="212">
        <v>1310.1075000000001</v>
      </c>
      <c r="G30" s="235"/>
      <c r="H30" s="215">
        <v>1263.1624999999999</v>
      </c>
    </row>
    <row r="31" spans="1:13" ht="18.75" hidden="1" x14ac:dyDescent="0.3">
      <c r="B31" s="208">
        <v>14</v>
      </c>
      <c r="C31" s="207">
        <v>13.797499999999999</v>
      </c>
      <c r="D31" s="209">
        <v>13.692500000000003</v>
      </c>
      <c r="E31" s="211">
        <v>11.592499999999999</v>
      </c>
      <c r="F31" s="212">
        <v>15.327499999999999</v>
      </c>
      <c r="G31" s="235"/>
      <c r="H31" s="215">
        <v>14.350000000000001</v>
      </c>
    </row>
    <row r="32" spans="1:13" ht="18.75" hidden="1" x14ac:dyDescent="0.3">
      <c r="B32" s="208">
        <v>2808.7824999999998</v>
      </c>
      <c r="C32" s="207">
        <v>3032.6299999999997</v>
      </c>
      <c r="D32" s="209">
        <v>3252.6525000000001</v>
      </c>
      <c r="E32" s="211">
        <v>3400.9174999999996</v>
      </c>
      <c r="F32" s="212">
        <v>3691.24</v>
      </c>
      <c r="G32" s="235"/>
      <c r="H32" s="215">
        <v>3911.75</v>
      </c>
    </row>
    <row r="33" spans="2:8" ht="18.75" hidden="1" x14ac:dyDescent="0.3">
      <c r="B33" s="208">
        <v>1593.2375000000002</v>
      </c>
      <c r="C33" s="207">
        <v>1699.0650000000001</v>
      </c>
      <c r="D33" s="209">
        <v>1783.5425</v>
      </c>
      <c r="E33" s="211">
        <v>1874.0124999999998</v>
      </c>
      <c r="F33" s="212">
        <v>1965.1924999999999</v>
      </c>
      <c r="G33" s="235"/>
      <c r="H33" s="215">
        <v>2049.9949999999999</v>
      </c>
    </row>
    <row r="34" spans="2:8" ht="18.75" hidden="1" x14ac:dyDescent="0.3">
      <c r="B34" s="208">
        <v>755.22249999999997</v>
      </c>
      <c r="C34" s="207">
        <v>754.93249999999989</v>
      </c>
      <c r="D34" s="209">
        <v>764.82499999999993</v>
      </c>
      <c r="E34" s="211">
        <v>768.04750000000001</v>
      </c>
      <c r="F34" s="212">
        <v>786.66499999999996</v>
      </c>
      <c r="G34" s="235"/>
      <c r="H34" s="215">
        <v>691.34999999999991</v>
      </c>
    </row>
    <row r="35" spans="2:8" ht="18.75" hidden="1" x14ac:dyDescent="0.3">
      <c r="B35" s="208">
        <v>30.64</v>
      </c>
      <c r="C35" s="207">
        <v>27.7075</v>
      </c>
      <c r="D35" s="209">
        <v>26.377499999999998</v>
      </c>
      <c r="E35" s="211">
        <v>35.067499999999995</v>
      </c>
      <c r="F35" s="212">
        <v>35.825000000000003</v>
      </c>
      <c r="G35" s="235"/>
      <c r="H35" s="215">
        <v>33.195</v>
      </c>
    </row>
    <row r="36" spans="2:8" ht="18.75" hidden="1" x14ac:dyDescent="0.3">
      <c r="B36" s="208">
        <v>139.07499999999999</v>
      </c>
      <c r="C36" s="207">
        <v>121.91749999999999</v>
      </c>
      <c r="D36" s="209">
        <v>85.212500000000006</v>
      </c>
      <c r="E36" s="211">
        <v>94.805000000000007</v>
      </c>
      <c r="F36" s="212">
        <v>87.112499999999997</v>
      </c>
      <c r="G36" s="235"/>
      <c r="H36" s="215">
        <v>119.0625</v>
      </c>
    </row>
    <row r="37" spans="2:8" ht="18.75" x14ac:dyDescent="0.2">
      <c r="H37" s="64"/>
    </row>
    <row r="38" spans="2:8" ht="18.75" x14ac:dyDescent="0.2">
      <c r="H38" s="60"/>
    </row>
    <row r="39" spans="2:8" ht="18.75" x14ac:dyDescent="0.2">
      <c r="H39" s="60"/>
    </row>
    <row r="40" spans="2:8" ht="18.75" x14ac:dyDescent="0.2">
      <c r="H40" s="60"/>
    </row>
  </sheetData>
  <mergeCells count="14">
    <mergeCell ref="A21:G21"/>
    <mergeCell ref="I3:J3"/>
    <mergeCell ref="F4:F5"/>
    <mergeCell ref="A1:I1"/>
    <mergeCell ref="A2:I2"/>
    <mergeCell ref="I6:J6"/>
    <mergeCell ref="A4:A5"/>
    <mergeCell ref="I4:J5"/>
    <mergeCell ref="B4:B5"/>
    <mergeCell ref="C4:C5"/>
    <mergeCell ref="D4:D5"/>
    <mergeCell ref="H4:H5"/>
    <mergeCell ref="E4:E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3"/>
  <sheetViews>
    <sheetView zoomScale="90" zoomScaleNormal="90" workbookViewId="0">
      <selection activeCell="N5" sqref="N5"/>
    </sheetView>
  </sheetViews>
  <sheetFormatPr defaultRowHeight="14.25" x14ac:dyDescent="0.2"/>
  <cols>
    <col min="1" max="1" width="17.5" customWidth="1"/>
    <col min="2" max="4" width="10.875" customWidth="1"/>
    <col min="5" max="5" width="10.875" style="92" customWidth="1"/>
    <col min="6" max="6" width="10.875" customWidth="1"/>
    <col min="7" max="7" width="10.875" style="403" customWidth="1"/>
    <col min="8" max="8" width="10.875" customWidth="1"/>
    <col min="9" max="11" width="7.875" customWidth="1"/>
  </cols>
  <sheetData>
    <row r="1" spans="1:11" ht="21" x14ac:dyDescent="0.35">
      <c r="A1" s="582" t="s">
        <v>463</v>
      </c>
      <c r="B1" s="582"/>
      <c r="C1" s="582"/>
      <c r="D1" s="582"/>
      <c r="E1" s="582"/>
      <c r="F1" s="582"/>
      <c r="G1" s="582"/>
      <c r="H1" s="582"/>
    </row>
    <row r="2" spans="1:11" ht="21" x14ac:dyDescent="0.35">
      <c r="A2" s="529" t="s">
        <v>464</v>
      </c>
      <c r="B2" s="529"/>
      <c r="C2" s="529"/>
      <c r="D2" s="529"/>
      <c r="E2" s="529"/>
      <c r="F2" s="529"/>
      <c r="G2" s="529"/>
      <c r="H2" s="529"/>
      <c r="I2" s="529"/>
      <c r="J2" s="464"/>
    </row>
    <row r="3" spans="1:11" ht="21" x14ac:dyDescent="0.35">
      <c r="A3" s="2"/>
      <c r="B3" s="2"/>
      <c r="C3" s="2"/>
      <c r="D3" s="2"/>
      <c r="E3" s="2"/>
      <c r="F3" s="2"/>
      <c r="G3" s="2"/>
      <c r="H3" s="601" t="s">
        <v>310</v>
      </c>
      <c r="I3" s="601"/>
      <c r="J3" s="601"/>
      <c r="K3" s="601"/>
    </row>
    <row r="4" spans="1:11" ht="15.6" customHeight="1" x14ac:dyDescent="0.2">
      <c r="A4" s="596" t="s">
        <v>0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575" t="s">
        <v>405</v>
      </c>
      <c r="H4" s="575" t="s">
        <v>431</v>
      </c>
      <c r="I4" s="654" t="s">
        <v>100</v>
      </c>
      <c r="J4" s="632"/>
      <c r="K4" s="633"/>
    </row>
    <row r="5" spans="1:11" ht="15.6" customHeight="1" x14ac:dyDescent="0.2">
      <c r="A5" s="597"/>
      <c r="B5" s="577"/>
      <c r="C5" s="577"/>
      <c r="D5" s="576"/>
      <c r="E5" s="672"/>
      <c r="F5" s="672"/>
      <c r="G5" s="672"/>
      <c r="H5" s="672"/>
      <c r="I5" s="634"/>
      <c r="J5" s="635"/>
      <c r="K5" s="636"/>
    </row>
    <row r="6" spans="1:11" ht="15.75" x14ac:dyDescent="0.25">
      <c r="A6" s="25" t="s">
        <v>3</v>
      </c>
      <c r="B6" s="126">
        <v>52816.77</v>
      </c>
      <c r="C6" s="126">
        <v>53462.02</v>
      </c>
      <c r="D6" s="126">
        <v>54003.957500000004</v>
      </c>
      <c r="E6" s="230">
        <v>54514.029999999992</v>
      </c>
      <c r="F6" s="126">
        <v>55024.2</v>
      </c>
      <c r="G6" s="230">
        <v>54843.082499999997</v>
      </c>
      <c r="H6" s="128">
        <v>55238.46</v>
      </c>
      <c r="I6" s="627" t="s">
        <v>4</v>
      </c>
      <c r="J6" s="628"/>
      <c r="K6" s="629"/>
    </row>
    <row r="7" spans="1:11" ht="15.75" x14ac:dyDescent="0.25">
      <c r="A7" s="27" t="s">
        <v>58</v>
      </c>
      <c r="B7" s="120">
        <v>2395.73</v>
      </c>
      <c r="C7" s="120">
        <v>2368.59</v>
      </c>
      <c r="D7" s="120">
        <v>2331.6974999999998</v>
      </c>
      <c r="E7" s="269">
        <v>2540.5574999999999</v>
      </c>
      <c r="F7" s="120">
        <v>2520.3000000000002</v>
      </c>
      <c r="G7" s="269">
        <v>2508.0924999999997</v>
      </c>
      <c r="H7" s="415">
        <v>2452.4399999999996</v>
      </c>
      <c r="I7" s="14" t="s">
        <v>59</v>
      </c>
      <c r="J7" s="15"/>
      <c r="K7" s="16"/>
    </row>
    <row r="8" spans="1:11" ht="15.75" x14ac:dyDescent="0.25">
      <c r="A8" s="10" t="s">
        <v>60</v>
      </c>
      <c r="B8" s="121">
        <v>16352.89</v>
      </c>
      <c r="C8" s="121">
        <v>15929.9</v>
      </c>
      <c r="D8" s="121">
        <v>15665.875</v>
      </c>
      <c r="E8" s="117">
        <v>15010.142499999998</v>
      </c>
      <c r="F8" s="121">
        <v>14021.8</v>
      </c>
      <c r="G8" s="117">
        <v>13613.612499999999</v>
      </c>
      <c r="H8" s="131">
        <v>13654.162499999999</v>
      </c>
      <c r="I8" s="17" t="s">
        <v>61</v>
      </c>
      <c r="J8" s="18"/>
      <c r="K8" s="19"/>
    </row>
    <row r="9" spans="1:11" ht="15.75" x14ac:dyDescent="0.25">
      <c r="A9" s="10" t="s">
        <v>62</v>
      </c>
      <c r="B9" s="121">
        <v>10567.61</v>
      </c>
      <c r="C9" s="121">
        <v>10762.29</v>
      </c>
      <c r="D9" s="121">
        <v>10779.305</v>
      </c>
      <c r="E9" s="117">
        <v>11095.29</v>
      </c>
      <c r="F9" s="121">
        <v>11923.4</v>
      </c>
      <c r="G9" s="117">
        <v>11237.8</v>
      </c>
      <c r="H9" s="131">
        <v>10993.745000000001</v>
      </c>
      <c r="I9" s="17" t="s">
        <v>63</v>
      </c>
      <c r="J9" s="18"/>
      <c r="K9" s="19"/>
    </row>
    <row r="10" spans="1:11" ht="15.75" x14ac:dyDescent="0.25">
      <c r="A10" s="10" t="s">
        <v>64</v>
      </c>
      <c r="B10" s="121">
        <v>9577.73</v>
      </c>
      <c r="C10" s="121">
        <v>9750.5400000000009</v>
      </c>
      <c r="D10" s="121">
        <v>9916.9074999999993</v>
      </c>
      <c r="E10" s="117">
        <v>9977.6349999999984</v>
      </c>
      <c r="F10" s="121">
        <v>10211.200000000001</v>
      </c>
      <c r="G10" s="117">
        <v>9818.6075000000001</v>
      </c>
      <c r="H10" s="131">
        <v>9721.9524999999994</v>
      </c>
      <c r="I10" s="17" t="s">
        <v>65</v>
      </c>
      <c r="J10" s="18"/>
      <c r="K10" s="19"/>
    </row>
    <row r="11" spans="1:11" ht="15.75" x14ac:dyDescent="0.25">
      <c r="A11" s="10" t="s">
        <v>66</v>
      </c>
      <c r="B11" s="121">
        <v>6995.84</v>
      </c>
      <c r="C11" s="121">
        <v>7345.22</v>
      </c>
      <c r="D11" s="121">
        <v>7577.34</v>
      </c>
      <c r="E11" s="121">
        <v>7891.8050000000003</v>
      </c>
      <c r="F11" s="121">
        <v>8116.5</v>
      </c>
      <c r="G11" s="117">
        <v>8361.4050000000007</v>
      </c>
      <c r="H11" s="131">
        <f>SUM(H12:H14)</f>
        <v>8714.7099999999991</v>
      </c>
      <c r="I11" s="17" t="s">
        <v>67</v>
      </c>
      <c r="J11" s="18"/>
      <c r="K11" s="19"/>
    </row>
    <row r="12" spans="1:11" ht="15.75" x14ac:dyDescent="0.25">
      <c r="A12" s="10" t="s">
        <v>68</v>
      </c>
      <c r="B12" s="121">
        <v>5116</v>
      </c>
      <c r="C12" s="121">
        <v>5421.68</v>
      </c>
      <c r="D12" s="121">
        <v>5660.18</v>
      </c>
      <c r="E12" s="121">
        <v>6078.98</v>
      </c>
      <c r="F12" s="121">
        <v>6326</v>
      </c>
      <c r="G12" s="117">
        <v>6513.3200000000006</v>
      </c>
      <c r="H12" s="131">
        <v>6810.3724999999995</v>
      </c>
      <c r="I12" s="17" t="s">
        <v>69</v>
      </c>
      <c r="J12" s="18"/>
      <c r="K12" s="19"/>
    </row>
    <row r="13" spans="1:11" ht="15.75" x14ac:dyDescent="0.25">
      <c r="A13" s="10" t="s">
        <v>70</v>
      </c>
      <c r="B13" s="121">
        <v>1854.86</v>
      </c>
      <c r="C13" s="121">
        <v>1896.86</v>
      </c>
      <c r="D13" s="121">
        <v>1889.3975</v>
      </c>
      <c r="E13" s="121">
        <v>1786.2525000000001</v>
      </c>
      <c r="F13" s="121">
        <v>1771</v>
      </c>
      <c r="G13" s="117">
        <v>1834.52</v>
      </c>
      <c r="H13" s="131">
        <v>1893.92</v>
      </c>
      <c r="I13" s="17" t="s">
        <v>71</v>
      </c>
      <c r="J13" s="18"/>
      <c r="K13" s="19"/>
    </row>
    <row r="14" spans="1:11" ht="15.75" x14ac:dyDescent="0.25">
      <c r="A14" s="10" t="s">
        <v>72</v>
      </c>
      <c r="B14" s="121">
        <v>24.98</v>
      </c>
      <c r="C14" s="121">
        <v>26.69</v>
      </c>
      <c r="D14" s="121">
        <v>27.762499999999999</v>
      </c>
      <c r="E14" s="121">
        <v>26.572500000000005</v>
      </c>
      <c r="F14" s="121">
        <v>19.5</v>
      </c>
      <c r="G14" s="117">
        <v>13.565</v>
      </c>
      <c r="H14" s="131">
        <v>10.417499999999999</v>
      </c>
      <c r="I14" s="17" t="s">
        <v>73</v>
      </c>
      <c r="J14" s="18"/>
      <c r="K14" s="19"/>
    </row>
    <row r="15" spans="1:11" ht="15.75" x14ac:dyDescent="0.25">
      <c r="A15" s="10" t="s">
        <v>74</v>
      </c>
      <c r="B15" s="121">
        <v>6785.34</v>
      </c>
      <c r="C15" s="121">
        <v>7133.76</v>
      </c>
      <c r="D15" s="121">
        <v>7572.1275000000005</v>
      </c>
      <c r="E15" s="121">
        <v>7801.8874999999998</v>
      </c>
      <c r="F15" s="121">
        <v>7989.6</v>
      </c>
      <c r="G15" s="117">
        <v>8968.8349999999991</v>
      </c>
      <c r="H15" s="131">
        <f>SUM(H16:H18)</f>
        <v>9324.2849999999999</v>
      </c>
      <c r="I15" s="17" t="s">
        <v>75</v>
      </c>
      <c r="J15" s="18"/>
      <c r="K15" s="19"/>
    </row>
    <row r="16" spans="1:11" ht="15.75" x14ac:dyDescent="0.25">
      <c r="A16" s="10" t="s">
        <v>76</v>
      </c>
      <c r="B16" s="121">
        <v>3718.18</v>
      </c>
      <c r="C16" s="121">
        <v>3942.76</v>
      </c>
      <c r="D16" s="121">
        <v>4275.0950000000003</v>
      </c>
      <c r="E16" s="121">
        <v>4533.4575000000004</v>
      </c>
      <c r="F16" s="121">
        <v>4724.8999999999996</v>
      </c>
      <c r="G16" s="117">
        <v>5745.28</v>
      </c>
      <c r="H16" s="131">
        <v>5948.8725000000004</v>
      </c>
      <c r="I16" s="17" t="s">
        <v>77</v>
      </c>
      <c r="J16" s="18"/>
      <c r="K16" s="19"/>
    </row>
    <row r="17" spans="1:11" ht="15.75" x14ac:dyDescent="0.25">
      <c r="A17" s="10" t="s">
        <v>78</v>
      </c>
      <c r="B17" s="121">
        <v>2153.21</v>
      </c>
      <c r="C17" s="121">
        <v>2261.4699999999998</v>
      </c>
      <c r="D17" s="121">
        <v>2339.6525000000001</v>
      </c>
      <c r="E17" s="121">
        <v>2414.4699999999998</v>
      </c>
      <c r="F17" s="121">
        <v>2356.9</v>
      </c>
      <c r="G17" s="117">
        <v>2302.5324999999998</v>
      </c>
      <c r="H17" s="131">
        <v>2416.2275</v>
      </c>
      <c r="I17" s="17" t="s">
        <v>79</v>
      </c>
      <c r="J17" s="18"/>
      <c r="K17" s="19"/>
    </row>
    <row r="18" spans="1:11" ht="15.75" x14ac:dyDescent="0.25">
      <c r="A18" s="10" t="s">
        <v>80</v>
      </c>
      <c r="B18" s="121">
        <v>913.95</v>
      </c>
      <c r="C18" s="121">
        <v>929.53</v>
      </c>
      <c r="D18" s="121">
        <v>957.38</v>
      </c>
      <c r="E18" s="121">
        <v>853.96</v>
      </c>
      <c r="F18" s="121">
        <v>907.9</v>
      </c>
      <c r="G18" s="117">
        <v>921.02250000000004</v>
      </c>
      <c r="H18" s="131">
        <v>959.18499999999995</v>
      </c>
      <c r="I18" s="17" t="s">
        <v>81</v>
      </c>
      <c r="J18" s="18"/>
      <c r="K18" s="19"/>
    </row>
    <row r="19" spans="1:11" ht="18" customHeight="1" x14ac:dyDescent="0.25">
      <c r="A19" s="10" t="s">
        <v>82</v>
      </c>
      <c r="B19" s="121">
        <v>31.5</v>
      </c>
      <c r="C19" s="121">
        <v>44.04</v>
      </c>
      <c r="D19" s="121">
        <v>44.094999999999999</v>
      </c>
      <c r="E19" s="121">
        <v>39.582499999999996</v>
      </c>
      <c r="F19" s="121">
        <v>43.1</v>
      </c>
      <c r="G19" s="121">
        <v>97.822499999999991</v>
      </c>
      <c r="H19" s="135">
        <v>149.33750000000001</v>
      </c>
      <c r="I19" s="17" t="s">
        <v>83</v>
      </c>
      <c r="J19" s="18"/>
      <c r="K19" s="19"/>
    </row>
    <row r="20" spans="1:11" ht="19.899999999999999" customHeight="1" x14ac:dyDescent="0.25">
      <c r="A20" s="12" t="s">
        <v>84</v>
      </c>
      <c r="B20" s="122">
        <v>110.16</v>
      </c>
      <c r="C20" s="122">
        <v>127.68</v>
      </c>
      <c r="D20" s="122">
        <v>116.61</v>
      </c>
      <c r="E20" s="122">
        <v>157.13</v>
      </c>
      <c r="F20" s="122">
        <v>198.3</v>
      </c>
      <c r="G20" s="122">
        <v>236.91249999999999</v>
      </c>
      <c r="H20" s="136">
        <v>227.82499999999999</v>
      </c>
      <c r="I20" s="20" t="s">
        <v>85</v>
      </c>
      <c r="J20" s="21"/>
      <c r="K20" s="22"/>
    </row>
    <row r="21" spans="1:11" ht="18.75" x14ac:dyDescent="0.3">
      <c r="A21" s="23" t="s">
        <v>514</v>
      </c>
      <c r="B21" s="23"/>
      <c r="C21" s="23"/>
      <c r="D21" s="23"/>
      <c r="E21" s="23"/>
      <c r="F21" s="23"/>
      <c r="G21" s="23"/>
      <c r="H21" s="23"/>
    </row>
    <row r="22" spans="1:11" ht="18.75" x14ac:dyDescent="0.3">
      <c r="A22" s="23" t="s">
        <v>515</v>
      </c>
      <c r="B22" s="23"/>
      <c r="C22" s="23"/>
      <c r="D22" s="23"/>
      <c r="E22" s="23"/>
      <c r="F22" s="23"/>
      <c r="G22" s="23"/>
      <c r="H22" s="23"/>
    </row>
    <row r="23" spans="1:11" ht="18" hidden="1" customHeight="1" x14ac:dyDescent="0.3">
      <c r="A23" s="23"/>
      <c r="B23" s="23"/>
      <c r="C23" s="23"/>
      <c r="D23" s="23"/>
      <c r="E23" s="23"/>
      <c r="F23" s="106"/>
      <c r="G23" s="106"/>
      <c r="H23" s="23"/>
    </row>
    <row r="24" spans="1:11" ht="18.75" hidden="1" x14ac:dyDescent="0.3">
      <c r="B24" s="216">
        <v>51902.894999999997</v>
      </c>
      <c r="C24" s="217">
        <v>52816.764999999999</v>
      </c>
      <c r="D24" s="218">
        <v>53462.014999999999</v>
      </c>
      <c r="E24" s="231">
        <v>54003.957500000004</v>
      </c>
      <c r="F24" s="219">
        <v>54514.029999999992</v>
      </c>
      <c r="G24" s="235"/>
    </row>
    <row r="25" spans="1:11" ht="18.75" hidden="1" x14ac:dyDescent="0.3">
      <c r="B25" s="216">
        <v>2372.2275</v>
      </c>
      <c r="C25" s="217">
        <v>2395.7325000000001</v>
      </c>
      <c r="D25" s="218">
        <v>2368.5875000000001</v>
      </c>
      <c r="E25" s="231">
        <v>2331.6974999999998</v>
      </c>
      <c r="F25" s="219">
        <v>2540.5574999999999</v>
      </c>
      <c r="G25" s="235"/>
    </row>
    <row r="26" spans="1:11" ht="18.75" hidden="1" x14ac:dyDescent="0.3">
      <c r="B26" s="216">
        <v>16377.82</v>
      </c>
      <c r="C26" s="217">
        <v>16352.89</v>
      </c>
      <c r="D26" s="218">
        <v>15929.897499999999</v>
      </c>
      <c r="E26" s="231">
        <v>15665.875</v>
      </c>
      <c r="F26" s="219">
        <v>15010.142499999998</v>
      </c>
      <c r="G26" s="235"/>
    </row>
    <row r="27" spans="1:11" ht="18.75" hidden="1" x14ac:dyDescent="0.3">
      <c r="B27" s="216">
        <v>10552.045</v>
      </c>
      <c r="C27" s="217">
        <v>10567.605</v>
      </c>
      <c r="D27" s="218">
        <v>10762.285</v>
      </c>
      <c r="E27" s="231">
        <v>10779.305</v>
      </c>
      <c r="F27" s="219">
        <v>11095.29</v>
      </c>
      <c r="G27" s="235"/>
    </row>
    <row r="28" spans="1:11" ht="18.75" hidden="1" x14ac:dyDescent="0.3">
      <c r="B28" s="216">
        <v>9279.2175000000007</v>
      </c>
      <c r="C28" s="217">
        <v>9577.7275000000009</v>
      </c>
      <c r="D28" s="218">
        <v>9750.5400000000009</v>
      </c>
      <c r="E28" s="231">
        <v>9916.9074999999993</v>
      </c>
      <c r="F28" s="219">
        <v>9977.6349999999984</v>
      </c>
      <c r="G28" s="235"/>
    </row>
    <row r="29" spans="1:11" ht="18.75" hidden="1" x14ac:dyDescent="0.3">
      <c r="B29" s="216">
        <v>4962.6149999999998</v>
      </c>
      <c r="C29" s="217">
        <v>5115.9974999999995</v>
      </c>
      <c r="D29" s="218">
        <v>5421.6750000000011</v>
      </c>
      <c r="E29" s="231">
        <v>5660.18</v>
      </c>
      <c r="F29" s="219">
        <v>6078.98</v>
      </c>
      <c r="G29" s="235"/>
    </row>
    <row r="30" spans="1:11" ht="18.75" hidden="1" x14ac:dyDescent="0.3">
      <c r="B30" s="216">
        <v>1733.385</v>
      </c>
      <c r="C30" s="217">
        <v>1854.8600000000001</v>
      </c>
      <c r="D30" s="218">
        <v>1896.8600000000001</v>
      </c>
      <c r="E30" s="231">
        <v>1889.3975</v>
      </c>
      <c r="F30" s="219">
        <v>1786.2525000000001</v>
      </c>
      <c r="G30" s="235"/>
    </row>
    <row r="31" spans="1:11" ht="18.75" hidden="1" x14ac:dyDescent="0.3">
      <c r="B31" s="216">
        <v>23.035</v>
      </c>
      <c r="C31" s="217">
        <v>24.977499999999999</v>
      </c>
      <c r="D31" s="218">
        <v>26.685000000000002</v>
      </c>
      <c r="E31" s="231">
        <v>27.762499999999999</v>
      </c>
      <c r="F31" s="219">
        <v>26.572500000000005</v>
      </c>
      <c r="G31" s="235"/>
    </row>
    <row r="32" spans="1:11" ht="18.75" hidden="1" x14ac:dyDescent="0.3">
      <c r="B32" s="216">
        <v>3476.1774999999998</v>
      </c>
      <c r="C32" s="217">
        <v>3718.1824999999999</v>
      </c>
      <c r="D32" s="218">
        <v>3942.7624999999998</v>
      </c>
      <c r="E32" s="231">
        <v>4275.0950000000003</v>
      </c>
      <c r="F32" s="219">
        <v>4533.4575000000004</v>
      </c>
      <c r="G32" s="235"/>
    </row>
    <row r="33" spans="2:7" ht="18.75" hidden="1" x14ac:dyDescent="0.3">
      <c r="B33" s="216">
        <v>2043.3825000000002</v>
      </c>
      <c r="C33" s="217">
        <v>2153.2049999999999</v>
      </c>
      <c r="D33" s="218">
        <v>2261.4650000000001</v>
      </c>
      <c r="E33" s="231">
        <v>2339.6525000000001</v>
      </c>
      <c r="F33" s="219">
        <v>2414.4699999999998</v>
      </c>
      <c r="G33" s="235"/>
    </row>
    <row r="34" spans="2:7" ht="18.75" hidden="1" x14ac:dyDescent="0.3">
      <c r="B34" s="216">
        <v>892.13</v>
      </c>
      <c r="C34" s="217">
        <v>913.94749999999988</v>
      </c>
      <c r="D34" s="218">
        <v>929.52750000000003</v>
      </c>
      <c r="E34" s="231">
        <v>957.38</v>
      </c>
      <c r="F34" s="219">
        <v>853.96</v>
      </c>
      <c r="G34" s="235"/>
    </row>
    <row r="35" spans="2:7" ht="18.75" hidden="1" x14ac:dyDescent="0.3">
      <c r="B35" s="216">
        <v>34.585000000000001</v>
      </c>
      <c r="C35" s="217">
        <v>31.497500000000002</v>
      </c>
      <c r="D35" s="218">
        <v>44.042500000000004</v>
      </c>
      <c r="E35" s="231">
        <v>44.094999999999999</v>
      </c>
      <c r="F35" s="219">
        <v>39.582499999999996</v>
      </c>
      <c r="G35" s="235"/>
    </row>
    <row r="36" spans="2:7" ht="18.75" hidden="1" x14ac:dyDescent="0.3">
      <c r="B36" s="216">
        <v>156.30500000000001</v>
      </c>
      <c r="C36" s="217">
        <v>110.155</v>
      </c>
      <c r="D36" s="218">
        <v>127.6825</v>
      </c>
      <c r="E36" s="231">
        <v>116.61</v>
      </c>
      <c r="F36" s="219">
        <v>157.13</v>
      </c>
      <c r="G36" s="235"/>
    </row>
    <row r="37" spans="2:7" hidden="1" x14ac:dyDescent="0.2"/>
    <row r="38" spans="2:7" ht="18.75" hidden="1" x14ac:dyDescent="0.3">
      <c r="E38" s="234">
        <v>54003.957500000004</v>
      </c>
      <c r="F38" s="233">
        <v>54514.029999999992</v>
      </c>
      <c r="G38" s="235"/>
    </row>
    <row r="39" spans="2:7" ht="18.75" hidden="1" x14ac:dyDescent="0.3">
      <c r="E39" s="234">
        <v>2331.6974999999998</v>
      </c>
      <c r="F39" s="233">
        <v>2540.5574999999999</v>
      </c>
      <c r="G39" s="235"/>
    </row>
    <row r="40" spans="2:7" ht="18.75" hidden="1" x14ac:dyDescent="0.3">
      <c r="E40" s="234">
        <v>15665.875</v>
      </c>
      <c r="F40" s="233">
        <v>15010.142499999998</v>
      </c>
      <c r="G40" s="235"/>
    </row>
    <row r="41" spans="2:7" ht="18.75" hidden="1" x14ac:dyDescent="0.3">
      <c r="E41" s="234">
        <v>10779.305</v>
      </c>
      <c r="F41" s="233">
        <v>11095.29</v>
      </c>
      <c r="G41" s="235"/>
    </row>
    <row r="42" spans="2:7" ht="18.75" hidden="1" x14ac:dyDescent="0.3">
      <c r="E42" s="234">
        <v>9916.9074999999993</v>
      </c>
      <c r="F42" s="233">
        <v>9977.6349999999984</v>
      </c>
      <c r="G42" s="235"/>
    </row>
    <row r="43" spans="2:7" ht="18.75" hidden="1" x14ac:dyDescent="0.3">
      <c r="E43" s="234">
        <v>5660.18</v>
      </c>
      <c r="F43" s="233">
        <v>6078.98</v>
      </c>
      <c r="G43" s="235"/>
    </row>
    <row r="44" spans="2:7" ht="18.75" hidden="1" x14ac:dyDescent="0.3">
      <c r="E44" s="234">
        <v>1889.3975</v>
      </c>
      <c r="F44" s="233">
        <v>1786.2525000000001</v>
      </c>
      <c r="G44" s="235"/>
    </row>
    <row r="45" spans="2:7" ht="18.75" hidden="1" x14ac:dyDescent="0.3">
      <c r="E45" s="234">
        <v>27.762499999999999</v>
      </c>
      <c r="F45" s="233">
        <v>26.572500000000005</v>
      </c>
      <c r="G45" s="235"/>
    </row>
    <row r="46" spans="2:7" ht="18.75" hidden="1" x14ac:dyDescent="0.3">
      <c r="E46" s="234">
        <v>4275.0950000000003</v>
      </c>
      <c r="F46" s="233">
        <v>4533.4575000000004</v>
      </c>
      <c r="G46" s="235"/>
    </row>
    <row r="47" spans="2:7" ht="18.75" hidden="1" x14ac:dyDescent="0.3">
      <c r="E47" s="234">
        <v>2339.6525000000001</v>
      </c>
      <c r="F47" s="233">
        <v>2414.4699999999998</v>
      </c>
      <c r="G47" s="235"/>
    </row>
    <row r="48" spans="2:7" ht="18.75" hidden="1" x14ac:dyDescent="0.3">
      <c r="E48" s="234">
        <v>957.38</v>
      </c>
      <c r="F48" s="233">
        <v>853.96</v>
      </c>
      <c r="G48" s="235"/>
    </row>
    <row r="49" spans="5:7" ht="18.75" hidden="1" x14ac:dyDescent="0.3">
      <c r="E49" s="234">
        <v>44.094999999999999</v>
      </c>
      <c r="F49" s="233">
        <v>39.582499999999996</v>
      </c>
      <c r="G49" s="235"/>
    </row>
    <row r="50" spans="5:7" ht="18.75" hidden="1" x14ac:dyDescent="0.3">
      <c r="E50" s="234">
        <v>116.61</v>
      </c>
      <c r="F50" s="233">
        <v>157.13</v>
      </c>
      <c r="G50" s="235"/>
    </row>
    <row r="53" spans="5:7" x14ac:dyDescent="0.2">
      <c r="G53" s="453"/>
    </row>
  </sheetData>
  <mergeCells count="12">
    <mergeCell ref="A1:H1"/>
    <mergeCell ref="E4:E5"/>
    <mergeCell ref="I6:K6"/>
    <mergeCell ref="A4:A5"/>
    <mergeCell ref="I4:K5"/>
    <mergeCell ref="B4:B5"/>
    <mergeCell ref="C4:C5"/>
    <mergeCell ref="D4:D5"/>
    <mergeCell ref="H4:H5"/>
    <mergeCell ref="F4:F5"/>
    <mergeCell ref="H3:K3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57"/>
  <sheetViews>
    <sheetView topLeftCell="A37" zoomScale="90" zoomScaleNormal="90" workbookViewId="0">
      <selection activeCell="B51" sqref="B51:H56"/>
    </sheetView>
  </sheetViews>
  <sheetFormatPr defaultRowHeight="14.25" x14ac:dyDescent="0.2"/>
  <cols>
    <col min="1" max="1" width="15.25" customWidth="1"/>
    <col min="2" max="7" width="12.875" customWidth="1"/>
    <col min="8" max="8" width="12.75" customWidth="1"/>
    <col min="9" max="9" width="6.5" customWidth="1"/>
    <col min="10" max="11" width="13.375" customWidth="1"/>
  </cols>
  <sheetData>
    <row r="1" spans="1:11" ht="21" x14ac:dyDescent="0.35">
      <c r="A1" s="582" t="s">
        <v>250</v>
      </c>
      <c r="B1" s="582"/>
      <c r="C1" s="582"/>
      <c r="D1" s="582"/>
      <c r="E1" s="582"/>
      <c r="F1" s="582"/>
      <c r="G1" s="51"/>
      <c r="H1" s="51"/>
      <c r="I1" s="51"/>
      <c r="J1" s="51"/>
    </row>
    <row r="2" spans="1:11" ht="21" x14ac:dyDescent="0.35">
      <c r="A2" s="582" t="s">
        <v>251</v>
      </c>
      <c r="B2" s="582"/>
      <c r="C2" s="582"/>
      <c r="D2" s="582"/>
      <c r="E2" s="582"/>
      <c r="F2" s="582"/>
      <c r="G2" s="582"/>
      <c r="H2" s="51"/>
      <c r="I2" s="51"/>
      <c r="J2" s="51"/>
      <c r="K2" s="51"/>
    </row>
    <row r="3" spans="1:11" ht="15.75" x14ac:dyDescent="0.25">
      <c r="A3" s="1"/>
      <c r="B3" s="1"/>
      <c r="C3" s="1"/>
      <c r="D3" s="1"/>
      <c r="E3" s="1"/>
      <c r="F3" s="1"/>
      <c r="G3" s="1"/>
      <c r="H3" s="1"/>
    </row>
    <row r="4" spans="1:11" ht="15.6" customHeight="1" x14ac:dyDescent="0.2">
      <c r="A4" s="589" t="s">
        <v>171</v>
      </c>
      <c r="B4" s="673" t="s">
        <v>44</v>
      </c>
      <c r="C4" s="673" t="s">
        <v>45</v>
      </c>
      <c r="D4" s="673" t="s">
        <v>46</v>
      </c>
      <c r="E4" s="673" t="s">
        <v>47</v>
      </c>
      <c r="F4" s="673" t="s">
        <v>48</v>
      </c>
      <c r="G4" s="673" t="s">
        <v>49</v>
      </c>
      <c r="H4" s="673" t="s">
        <v>247</v>
      </c>
      <c r="I4" s="589" t="s">
        <v>100</v>
      </c>
      <c r="J4" s="591"/>
    </row>
    <row r="5" spans="1:11" ht="15.6" customHeight="1" x14ac:dyDescent="0.2">
      <c r="A5" s="592"/>
      <c r="B5" s="674"/>
      <c r="C5" s="674"/>
      <c r="D5" s="674"/>
      <c r="E5" s="674"/>
      <c r="F5" s="674"/>
      <c r="G5" s="674"/>
      <c r="H5" s="674"/>
      <c r="I5" s="592"/>
      <c r="J5" s="594"/>
    </row>
    <row r="6" spans="1:11" ht="15.75" x14ac:dyDescent="0.25">
      <c r="A6" s="24" t="s">
        <v>1</v>
      </c>
      <c r="B6" s="627" t="s">
        <v>56</v>
      </c>
      <c r="C6" s="628"/>
      <c r="D6" s="628"/>
      <c r="E6" s="628"/>
      <c r="F6" s="628"/>
      <c r="G6" s="629"/>
      <c r="H6" s="56"/>
      <c r="I6" s="38"/>
      <c r="J6" s="39"/>
    </row>
    <row r="7" spans="1:11" ht="15.75" x14ac:dyDescent="0.25">
      <c r="A7" s="25" t="s">
        <v>172</v>
      </c>
      <c r="B7" s="26">
        <v>35685.53</v>
      </c>
      <c r="C7" s="26">
        <v>36249.46</v>
      </c>
      <c r="D7" s="26">
        <v>37016.61</v>
      </c>
      <c r="E7" s="26">
        <v>37706.32</v>
      </c>
      <c r="F7" s="26">
        <v>38037.339999999997</v>
      </c>
      <c r="G7" s="26">
        <v>38464.67</v>
      </c>
      <c r="H7" s="59">
        <v>38939.127500000002</v>
      </c>
      <c r="I7" s="628" t="s">
        <v>57</v>
      </c>
      <c r="J7" s="629"/>
    </row>
    <row r="8" spans="1:11" ht="15.75" x14ac:dyDescent="0.25">
      <c r="A8" s="27" t="s">
        <v>173</v>
      </c>
      <c r="B8" s="27">
        <v>840.4</v>
      </c>
      <c r="C8" s="27">
        <v>823.42</v>
      </c>
      <c r="D8" s="27">
        <v>758.73</v>
      </c>
      <c r="E8" s="27">
        <v>945.1</v>
      </c>
      <c r="F8" s="27">
        <v>768.03</v>
      </c>
      <c r="G8" s="27">
        <v>528.59</v>
      </c>
      <c r="H8" s="57">
        <v>484.09499999999997</v>
      </c>
      <c r="I8" s="53" t="s">
        <v>174</v>
      </c>
      <c r="J8" s="16"/>
    </row>
    <row r="9" spans="1:11" ht="15.75" x14ac:dyDescent="0.25">
      <c r="A9" s="10" t="s">
        <v>175</v>
      </c>
      <c r="B9" s="11">
        <v>34845.129999999997</v>
      </c>
      <c r="C9" s="11">
        <v>35426.03</v>
      </c>
      <c r="D9" s="11">
        <v>36257.879999999997</v>
      </c>
      <c r="E9" s="11">
        <v>36761.22</v>
      </c>
      <c r="F9" s="11">
        <v>37269.32</v>
      </c>
      <c r="G9" s="11">
        <v>37936.080000000002</v>
      </c>
      <c r="H9" s="57">
        <v>38455.035000000003</v>
      </c>
      <c r="I9" s="54" t="s">
        <v>176</v>
      </c>
      <c r="J9" s="19"/>
    </row>
    <row r="10" spans="1:11" ht="15.75" x14ac:dyDescent="0.25">
      <c r="A10" s="10" t="s">
        <v>177</v>
      </c>
      <c r="B10" s="10">
        <v>667.84</v>
      </c>
      <c r="C10" s="10">
        <v>609.95000000000005</v>
      </c>
      <c r="D10" s="10">
        <v>520.96</v>
      </c>
      <c r="E10" s="10">
        <v>571.30999999999995</v>
      </c>
      <c r="F10" s="10">
        <v>596.67999999999995</v>
      </c>
      <c r="G10" s="10">
        <v>543.9</v>
      </c>
      <c r="H10" s="57">
        <v>444.11750000000001</v>
      </c>
      <c r="I10" s="54" t="s">
        <v>178</v>
      </c>
      <c r="J10" s="19"/>
    </row>
    <row r="11" spans="1:11" ht="15.75" x14ac:dyDescent="0.25">
      <c r="A11" s="10" t="s">
        <v>173</v>
      </c>
      <c r="B11" s="10">
        <v>89.71</v>
      </c>
      <c r="C11" s="10">
        <v>103.82</v>
      </c>
      <c r="D11" s="10">
        <v>81.94</v>
      </c>
      <c r="E11" s="10">
        <v>87.05</v>
      </c>
      <c r="F11" s="10">
        <v>91.61</v>
      </c>
      <c r="G11" s="10">
        <v>90.26</v>
      </c>
      <c r="H11" s="57">
        <v>58.284999999999997</v>
      </c>
      <c r="I11" s="54" t="s">
        <v>174</v>
      </c>
      <c r="J11" s="19"/>
    </row>
    <row r="12" spans="1:11" ht="15.75" x14ac:dyDescent="0.25">
      <c r="A12" s="10" t="s">
        <v>175</v>
      </c>
      <c r="B12" s="10">
        <v>578.13</v>
      </c>
      <c r="C12" s="10">
        <v>506.13</v>
      </c>
      <c r="D12" s="10">
        <v>439.03</v>
      </c>
      <c r="E12" s="10">
        <v>484.26</v>
      </c>
      <c r="F12" s="10">
        <v>505.08</v>
      </c>
      <c r="G12" s="10">
        <v>453.64</v>
      </c>
      <c r="H12" s="57">
        <v>385.83749999999998</v>
      </c>
      <c r="I12" s="54" t="s">
        <v>176</v>
      </c>
      <c r="J12" s="19"/>
    </row>
    <row r="13" spans="1:11" ht="15.75" x14ac:dyDescent="0.25">
      <c r="A13" s="10" t="s">
        <v>179</v>
      </c>
      <c r="B13" s="10">
        <v>331.13</v>
      </c>
      <c r="C13" s="10">
        <v>302.79000000000002</v>
      </c>
      <c r="D13" s="10">
        <v>302.27</v>
      </c>
      <c r="E13" s="10">
        <v>319.45999999999998</v>
      </c>
      <c r="F13" s="10">
        <v>302.51</v>
      </c>
      <c r="G13" s="10">
        <v>270.92</v>
      </c>
      <c r="H13" s="57">
        <v>228.14250000000001</v>
      </c>
      <c r="I13" s="54" t="s">
        <v>180</v>
      </c>
      <c r="J13" s="19"/>
    </row>
    <row r="14" spans="1:11" ht="15.75" x14ac:dyDescent="0.25">
      <c r="A14" s="10" t="s">
        <v>173</v>
      </c>
      <c r="B14" s="10">
        <v>65.05</v>
      </c>
      <c r="C14" s="10">
        <v>49.89</v>
      </c>
      <c r="D14" s="10">
        <v>38.64</v>
      </c>
      <c r="E14" s="10">
        <v>69.349999999999994</v>
      </c>
      <c r="F14" s="10">
        <v>52.96</v>
      </c>
      <c r="G14" s="10">
        <v>44.71</v>
      </c>
      <c r="H14" s="57">
        <v>24.175000000000001</v>
      </c>
      <c r="I14" s="54" t="s">
        <v>174</v>
      </c>
      <c r="J14" s="19"/>
    </row>
    <row r="15" spans="1:11" ht="15.75" x14ac:dyDescent="0.25">
      <c r="A15" s="10" t="s">
        <v>175</v>
      </c>
      <c r="B15" s="10">
        <v>266.08</v>
      </c>
      <c r="C15" s="10">
        <v>252.9</v>
      </c>
      <c r="D15" s="10">
        <v>263.63</v>
      </c>
      <c r="E15" s="10">
        <v>250.11</v>
      </c>
      <c r="F15" s="10">
        <v>249.55</v>
      </c>
      <c r="G15" s="10">
        <v>226.21</v>
      </c>
      <c r="H15" s="57">
        <v>203.9675</v>
      </c>
      <c r="I15" s="54" t="s">
        <v>176</v>
      </c>
      <c r="J15" s="19"/>
    </row>
    <row r="16" spans="1:11" ht="15.75" x14ac:dyDescent="0.25">
      <c r="A16" s="10" t="s">
        <v>181</v>
      </c>
      <c r="B16" s="11">
        <v>1187.07</v>
      </c>
      <c r="C16" s="11">
        <v>1217.92</v>
      </c>
      <c r="D16" s="11">
        <v>1179.45</v>
      </c>
      <c r="E16" s="11">
        <v>1277.49</v>
      </c>
      <c r="F16" s="11">
        <v>1214.18</v>
      </c>
      <c r="G16" s="11">
        <v>1067.81</v>
      </c>
      <c r="H16" s="57">
        <v>1116.6025</v>
      </c>
      <c r="I16" s="54" t="s">
        <v>182</v>
      </c>
      <c r="J16" s="19"/>
    </row>
    <row r="17" spans="1:10" ht="15.75" x14ac:dyDescent="0.25">
      <c r="A17" s="10" t="s">
        <v>173</v>
      </c>
      <c r="B17" s="10">
        <v>133.79</v>
      </c>
      <c r="C17" s="10">
        <v>145.21</v>
      </c>
      <c r="D17" s="10">
        <v>132.58000000000001</v>
      </c>
      <c r="E17" s="10">
        <v>145.86000000000001</v>
      </c>
      <c r="F17" s="10">
        <v>121.57</v>
      </c>
      <c r="G17" s="10">
        <v>74.2</v>
      </c>
      <c r="H17" s="57">
        <v>81.962500000000006</v>
      </c>
      <c r="I17" s="54" t="s">
        <v>174</v>
      </c>
      <c r="J17" s="19"/>
    </row>
    <row r="18" spans="1:10" ht="15.75" x14ac:dyDescent="0.25">
      <c r="A18" s="10" t="s">
        <v>175</v>
      </c>
      <c r="B18" s="11">
        <v>1053.28</v>
      </c>
      <c r="C18" s="11">
        <v>1072.72</v>
      </c>
      <c r="D18" s="11">
        <v>1046.8699999999999</v>
      </c>
      <c r="E18" s="11">
        <v>1131.6199999999999</v>
      </c>
      <c r="F18" s="11">
        <v>1092.6099999999999</v>
      </c>
      <c r="G18" s="10">
        <v>993.61</v>
      </c>
      <c r="H18" s="57">
        <v>1034.6424999999999</v>
      </c>
      <c r="I18" s="54" t="s">
        <v>176</v>
      </c>
      <c r="J18" s="19"/>
    </row>
    <row r="19" spans="1:10" ht="15.75" x14ac:dyDescent="0.25">
      <c r="A19" s="10" t="s">
        <v>183</v>
      </c>
      <c r="B19" s="11">
        <v>2847.4</v>
      </c>
      <c r="C19" s="11">
        <v>2907.99</v>
      </c>
      <c r="D19" s="11">
        <v>2808.95</v>
      </c>
      <c r="E19" s="11">
        <v>2844.8</v>
      </c>
      <c r="F19" s="11">
        <v>2958.78</v>
      </c>
      <c r="G19" s="11">
        <v>2716.33</v>
      </c>
      <c r="H19" s="57">
        <v>3093.2925</v>
      </c>
      <c r="I19" s="54" t="s">
        <v>184</v>
      </c>
      <c r="J19" s="19"/>
    </row>
    <row r="20" spans="1:10" ht="15.75" x14ac:dyDescent="0.25">
      <c r="A20" s="10" t="s">
        <v>173</v>
      </c>
      <c r="B20" s="10">
        <v>204.17</v>
      </c>
      <c r="C20" s="10">
        <v>214.35</v>
      </c>
      <c r="D20" s="10">
        <v>172.38</v>
      </c>
      <c r="E20" s="10">
        <v>207.63</v>
      </c>
      <c r="F20" s="10">
        <v>177.52</v>
      </c>
      <c r="G20" s="10">
        <v>118.6</v>
      </c>
      <c r="H20" s="57">
        <v>122.545</v>
      </c>
      <c r="I20" s="54" t="s">
        <v>174</v>
      </c>
      <c r="J20" s="19"/>
    </row>
    <row r="21" spans="1:10" ht="15.75" x14ac:dyDescent="0.25">
      <c r="A21" s="10" t="s">
        <v>175</v>
      </c>
      <c r="B21" s="11">
        <v>2643.24</v>
      </c>
      <c r="C21" s="11">
        <v>2693.64</v>
      </c>
      <c r="D21" s="11">
        <v>2636.57</v>
      </c>
      <c r="E21" s="11">
        <v>2637.17</v>
      </c>
      <c r="F21" s="11">
        <v>2781.26</v>
      </c>
      <c r="G21" s="11">
        <v>2597.73</v>
      </c>
      <c r="H21" s="57">
        <v>2970.75</v>
      </c>
      <c r="I21" s="54" t="s">
        <v>176</v>
      </c>
      <c r="J21" s="19"/>
    </row>
    <row r="22" spans="1:10" ht="15.75" x14ac:dyDescent="0.25">
      <c r="A22" s="10" t="s">
        <v>185</v>
      </c>
      <c r="B22" s="11">
        <v>1561.57</v>
      </c>
      <c r="C22" s="11">
        <v>1720</v>
      </c>
      <c r="D22" s="11">
        <v>1686.22</v>
      </c>
      <c r="E22" s="11">
        <v>1813.11</v>
      </c>
      <c r="F22" s="11">
        <v>1825.98</v>
      </c>
      <c r="G22" s="11">
        <v>1804</v>
      </c>
      <c r="H22" s="57">
        <v>1942.3975</v>
      </c>
      <c r="I22" s="54" t="s">
        <v>186</v>
      </c>
      <c r="J22" s="19"/>
    </row>
    <row r="23" spans="1:10" ht="15.75" x14ac:dyDescent="0.25">
      <c r="A23" s="10" t="s">
        <v>173</v>
      </c>
      <c r="B23" s="10">
        <v>85.22</v>
      </c>
      <c r="C23" s="10">
        <v>83.44</v>
      </c>
      <c r="D23" s="10">
        <v>82.24</v>
      </c>
      <c r="E23" s="10">
        <v>95.04</v>
      </c>
      <c r="F23" s="10">
        <v>77.150000000000006</v>
      </c>
      <c r="G23" s="10">
        <v>55.57</v>
      </c>
      <c r="H23" s="57">
        <v>60.367499999999993</v>
      </c>
      <c r="I23" s="54" t="s">
        <v>174</v>
      </c>
      <c r="J23" s="19"/>
    </row>
    <row r="24" spans="1:10" ht="15.75" x14ac:dyDescent="0.25">
      <c r="A24" s="10" t="s">
        <v>175</v>
      </c>
      <c r="B24" s="11">
        <v>1476.35</v>
      </c>
      <c r="C24" s="11">
        <v>1636.56</v>
      </c>
      <c r="D24" s="11">
        <v>1603.98</v>
      </c>
      <c r="E24" s="11">
        <v>1718.06</v>
      </c>
      <c r="F24" s="11">
        <v>1748.83</v>
      </c>
      <c r="G24" s="11">
        <v>1748.44</v>
      </c>
      <c r="H24" s="57">
        <v>1882.0324999999998</v>
      </c>
      <c r="I24" s="54" t="s">
        <v>176</v>
      </c>
      <c r="J24" s="19"/>
    </row>
    <row r="25" spans="1:10" ht="15.75" x14ac:dyDescent="0.25">
      <c r="A25" s="10" t="s">
        <v>187</v>
      </c>
      <c r="B25" s="11">
        <v>3446.17</v>
      </c>
      <c r="C25" s="11">
        <v>3422.07</v>
      </c>
      <c r="D25" s="11">
        <v>3775.86</v>
      </c>
      <c r="E25" s="11">
        <v>3708.47</v>
      </c>
      <c r="F25" s="11">
        <v>3740.28</v>
      </c>
      <c r="G25" s="11">
        <v>3881.79</v>
      </c>
      <c r="H25" s="57">
        <v>3977.5924999999997</v>
      </c>
      <c r="I25" s="54" t="s">
        <v>188</v>
      </c>
      <c r="J25" s="19"/>
    </row>
    <row r="26" spans="1:10" ht="15.75" x14ac:dyDescent="0.25">
      <c r="A26" s="10" t="s">
        <v>173</v>
      </c>
      <c r="B26" s="10">
        <v>63.97</v>
      </c>
      <c r="C26" s="10">
        <v>65.67</v>
      </c>
      <c r="D26" s="10">
        <v>62.81</v>
      </c>
      <c r="E26" s="10">
        <v>81.97</v>
      </c>
      <c r="F26" s="10">
        <v>68.02</v>
      </c>
      <c r="G26" s="10">
        <v>43.15</v>
      </c>
      <c r="H26" s="57">
        <v>44.815000000000005</v>
      </c>
      <c r="I26" s="54" t="s">
        <v>174</v>
      </c>
      <c r="J26" s="19"/>
    </row>
    <row r="27" spans="1:10" ht="15.75" x14ac:dyDescent="0.25">
      <c r="A27" s="12" t="s">
        <v>175</v>
      </c>
      <c r="B27" s="13">
        <v>3382.19</v>
      </c>
      <c r="C27" s="13">
        <v>3356.41</v>
      </c>
      <c r="D27" s="13">
        <v>3713.05</v>
      </c>
      <c r="E27" s="13">
        <v>3626.5</v>
      </c>
      <c r="F27" s="13">
        <v>3672.25</v>
      </c>
      <c r="G27" s="13">
        <v>3838.64</v>
      </c>
      <c r="H27" s="58">
        <v>3932.7725</v>
      </c>
      <c r="I27" s="55" t="s">
        <v>176</v>
      </c>
      <c r="J27" s="22"/>
    </row>
    <row r="30" spans="1:10" ht="18.75" x14ac:dyDescent="0.3">
      <c r="B30" s="219">
        <v>35685.527499999997</v>
      </c>
      <c r="C30" s="220">
        <v>36249.5</v>
      </c>
      <c r="D30" s="219">
        <v>37016.61</v>
      </c>
      <c r="E30" s="219">
        <v>37706.317499999997</v>
      </c>
      <c r="F30" s="219">
        <v>38037.347500000003</v>
      </c>
      <c r="G30" s="219">
        <v>38464.67</v>
      </c>
      <c r="H30" s="219">
        <v>38939.127500000002</v>
      </c>
    </row>
    <row r="31" spans="1:10" ht="18.75" x14ac:dyDescent="0.3">
      <c r="B31" s="219">
        <v>840.40250000000003</v>
      </c>
      <c r="C31" s="220">
        <v>823.4</v>
      </c>
      <c r="D31" s="219">
        <v>758.73250000000007</v>
      </c>
      <c r="E31" s="219">
        <v>945.10500000000002</v>
      </c>
      <c r="F31" s="219">
        <v>768.03499999999997</v>
      </c>
      <c r="G31" s="219">
        <v>528.58749999999998</v>
      </c>
      <c r="H31" s="219">
        <v>484.09499999999997</v>
      </c>
    </row>
    <row r="32" spans="1:10" ht="18.75" x14ac:dyDescent="0.3">
      <c r="B32" s="219">
        <v>34845.127500000002</v>
      </c>
      <c r="C32" s="220">
        <v>35426</v>
      </c>
      <c r="D32" s="219">
        <v>36257.877499999995</v>
      </c>
      <c r="E32" s="219">
        <v>36761.212500000009</v>
      </c>
      <c r="F32" s="219">
        <v>37269.3125</v>
      </c>
      <c r="G32" s="219">
        <v>37936.079999999994</v>
      </c>
      <c r="H32" s="219">
        <v>38455.035000000003</v>
      </c>
    </row>
    <row r="33" spans="2:8" ht="18.75" x14ac:dyDescent="0.3">
      <c r="B33" s="219">
        <v>667.84</v>
      </c>
      <c r="C33" s="220">
        <v>609.9</v>
      </c>
      <c r="D33" s="219">
        <v>520.96249999999998</v>
      </c>
      <c r="E33" s="219">
        <v>571.30000000000007</v>
      </c>
      <c r="F33" s="219">
        <v>596.69499999999994</v>
      </c>
      <c r="G33" s="219">
        <v>543.89499999999998</v>
      </c>
      <c r="H33" s="219">
        <v>444.11750000000001</v>
      </c>
    </row>
    <row r="34" spans="2:8" ht="18.75" x14ac:dyDescent="0.3">
      <c r="B34" s="219">
        <v>89.712500000000006</v>
      </c>
      <c r="C34" s="220">
        <v>103.8</v>
      </c>
      <c r="D34" s="219">
        <v>81.935000000000002</v>
      </c>
      <c r="E34" s="219">
        <v>87.039999999999992</v>
      </c>
      <c r="F34" s="219">
        <v>91.62</v>
      </c>
      <c r="G34" s="219">
        <v>90.254999999999995</v>
      </c>
      <c r="H34" s="219">
        <v>58.284999999999997</v>
      </c>
    </row>
    <row r="35" spans="2:8" ht="18.75" x14ac:dyDescent="0.3">
      <c r="B35" s="219">
        <v>578.12749999999994</v>
      </c>
      <c r="C35" s="220">
        <v>506.1</v>
      </c>
      <c r="D35" s="219">
        <v>439.02749999999997</v>
      </c>
      <c r="E35" s="219">
        <v>484.26250000000005</v>
      </c>
      <c r="F35" s="219">
        <v>505.07749999999999</v>
      </c>
      <c r="G35" s="219">
        <v>453.64</v>
      </c>
      <c r="H35" s="219">
        <v>385.83749999999998</v>
      </c>
    </row>
    <row r="36" spans="2:8" ht="18.75" x14ac:dyDescent="0.3">
      <c r="B36" s="219">
        <v>331.13</v>
      </c>
      <c r="C36" s="220">
        <v>302.8</v>
      </c>
      <c r="D36" s="219">
        <v>302.27250000000004</v>
      </c>
      <c r="E36" s="219">
        <v>319.44499999999999</v>
      </c>
      <c r="F36" s="219">
        <v>302.51250000000005</v>
      </c>
      <c r="G36" s="219">
        <v>270.92250000000001</v>
      </c>
      <c r="H36" s="219">
        <v>228.14250000000001</v>
      </c>
    </row>
    <row r="37" spans="2:8" ht="18.75" x14ac:dyDescent="0.3">
      <c r="B37" s="219">
        <v>65.052500000000009</v>
      </c>
      <c r="C37" s="220">
        <v>49.9</v>
      </c>
      <c r="D37" s="219">
        <v>38.64</v>
      </c>
      <c r="E37" s="219">
        <v>69.352499999999992</v>
      </c>
      <c r="F37" s="219">
        <v>52.957500000000003</v>
      </c>
      <c r="G37" s="219">
        <v>44.712499999999999</v>
      </c>
      <c r="H37" s="219">
        <v>24.175000000000001</v>
      </c>
    </row>
    <row r="38" spans="2:8" ht="18.75" x14ac:dyDescent="0.3">
      <c r="B38" s="219">
        <v>266.07749999999999</v>
      </c>
      <c r="C38" s="220">
        <v>252.9</v>
      </c>
      <c r="D38" s="219">
        <v>263.63249999999999</v>
      </c>
      <c r="E38" s="219">
        <v>250.11250000000001</v>
      </c>
      <c r="F38" s="219">
        <v>249.55500000000001</v>
      </c>
      <c r="G38" s="219">
        <v>226.20749999999998</v>
      </c>
      <c r="H38" s="219">
        <v>203.9675</v>
      </c>
    </row>
    <row r="39" spans="2:8" ht="18.75" x14ac:dyDescent="0.3">
      <c r="B39" s="219">
        <v>1187.0674999999999</v>
      </c>
      <c r="C39" s="220">
        <v>1217.9000000000001</v>
      </c>
      <c r="D39" s="219">
        <v>1179.4450000000002</v>
      </c>
      <c r="E39" s="219">
        <v>1277.4775</v>
      </c>
      <c r="F39" s="219">
        <v>1214.1699999999998</v>
      </c>
      <c r="G39" s="219">
        <v>1067.8074999999999</v>
      </c>
      <c r="H39" s="219">
        <v>1116.6025</v>
      </c>
    </row>
    <row r="40" spans="2:8" ht="18.75" x14ac:dyDescent="0.3">
      <c r="B40" s="219">
        <v>133.785</v>
      </c>
      <c r="C40" s="220">
        <v>145.19999999999999</v>
      </c>
      <c r="D40" s="219">
        <v>132.58250000000001</v>
      </c>
      <c r="E40" s="219">
        <v>145.875</v>
      </c>
      <c r="F40" s="219">
        <v>121.565</v>
      </c>
      <c r="G40" s="219">
        <v>74.197500000000005</v>
      </c>
      <c r="H40" s="219">
        <v>81.962500000000006</v>
      </c>
    </row>
    <row r="41" spans="2:8" ht="18.75" x14ac:dyDescent="0.3">
      <c r="B41" s="219">
        <v>1053.28</v>
      </c>
      <c r="C41" s="220">
        <v>1072.7</v>
      </c>
      <c r="D41" s="219">
        <v>1046.865</v>
      </c>
      <c r="E41" s="219">
        <v>1131.625</v>
      </c>
      <c r="F41" s="219">
        <v>1092.605</v>
      </c>
      <c r="G41" s="219">
        <v>993.61250000000007</v>
      </c>
      <c r="H41" s="219">
        <v>1034.6424999999999</v>
      </c>
    </row>
    <row r="42" spans="2:8" ht="18.75" x14ac:dyDescent="0.3">
      <c r="B42" s="219">
        <v>2847.4</v>
      </c>
      <c r="C42" s="220">
        <v>2908</v>
      </c>
      <c r="D42" s="219">
        <v>2808.9524999999999</v>
      </c>
      <c r="E42" s="219">
        <v>2844.7925</v>
      </c>
      <c r="F42" s="219">
        <v>2958.78</v>
      </c>
      <c r="G42" s="219">
        <v>2716.33</v>
      </c>
      <c r="H42" s="219">
        <v>3093.2925</v>
      </c>
    </row>
    <row r="43" spans="2:8" ht="18.75" x14ac:dyDescent="0.3">
      <c r="B43" s="219">
        <v>204.16749999999999</v>
      </c>
      <c r="C43" s="220">
        <v>214.4</v>
      </c>
      <c r="D43" s="219">
        <v>172.38249999999999</v>
      </c>
      <c r="E43" s="219">
        <v>207.62750000000003</v>
      </c>
      <c r="F43" s="219">
        <v>177.52499999999998</v>
      </c>
      <c r="G43" s="219">
        <v>118.5975</v>
      </c>
      <c r="H43" s="219">
        <v>122.545</v>
      </c>
    </row>
    <row r="44" spans="2:8" ht="18.75" x14ac:dyDescent="0.3">
      <c r="B44" s="219">
        <v>2643.2349999999997</v>
      </c>
      <c r="C44" s="220">
        <v>2693.6</v>
      </c>
      <c r="D44" s="219">
        <v>2636.5675000000001</v>
      </c>
      <c r="E44" s="219">
        <v>2637.1624999999999</v>
      </c>
      <c r="F44" s="219">
        <v>2781.2550000000001</v>
      </c>
      <c r="G44" s="219">
        <v>2597.7325000000001</v>
      </c>
      <c r="H44" s="219">
        <v>2970.75</v>
      </c>
    </row>
    <row r="45" spans="2:8" ht="18.75" x14ac:dyDescent="0.3">
      <c r="B45" s="219">
        <v>1561.5675000000001</v>
      </c>
      <c r="C45" s="220">
        <v>1720</v>
      </c>
      <c r="D45" s="219">
        <v>1686.2149999999999</v>
      </c>
      <c r="E45" s="219">
        <v>1813.1174999999998</v>
      </c>
      <c r="F45" s="219">
        <v>1825.9850000000001</v>
      </c>
      <c r="G45" s="219">
        <v>1804.0025000000001</v>
      </c>
      <c r="H45" s="219">
        <v>1942.3975</v>
      </c>
    </row>
    <row r="46" spans="2:8" ht="18.75" x14ac:dyDescent="0.3">
      <c r="B46" s="219">
        <v>85.217500000000001</v>
      </c>
      <c r="C46" s="220">
        <v>83.4</v>
      </c>
      <c r="D46" s="219">
        <v>82.237499999999997</v>
      </c>
      <c r="E46" s="219">
        <v>95.039999999999992</v>
      </c>
      <c r="F46" s="219">
        <v>77.155000000000001</v>
      </c>
      <c r="G46" s="219">
        <v>55.570000000000007</v>
      </c>
      <c r="H46" s="219">
        <v>60.367499999999993</v>
      </c>
    </row>
    <row r="47" spans="2:8" ht="18.75" x14ac:dyDescent="0.3">
      <c r="B47" s="219">
        <v>1476.3525</v>
      </c>
      <c r="C47" s="220">
        <v>1636.6</v>
      </c>
      <c r="D47" s="219">
        <v>1603.9824999999998</v>
      </c>
      <c r="E47" s="219">
        <v>1718.0500000000002</v>
      </c>
      <c r="F47" s="219">
        <v>1748.8275000000001</v>
      </c>
      <c r="G47" s="219">
        <v>1748.4349999999999</v>
      </c>
      <c r="H47" s="219">
        <v>1882.0324999999998</v>
      </c>
    </row>
    <row r="48" spans="2:8" ht="18.75" x14ac:dyDescent="0.3">
      <c r="B48" s="219">
        <v>3446.165</v>
      </c>
      <c r="C48" s="220">
        <v>3422.1</v>
      </c>
      <c r="D48" s="219">
        <v>3775.8574999999996</v>
      </c>
      <c r="E48" s="219">
        <v>3708.4649999999997</v>
      </c>
      <c r="F48" s="219">
        <v>3740.2799999999997</v>
      </c>
      <c r="G48" s="219">
        <v>3881.79</v>
      </c>
      <c r="H48" s="219">
        <v>3977.5924999999997</v>
      </c>
    </row>
    <row r="49" spans="2:8" ht="18.75" x14ac:dyDescent="0.3">
      <c r="B49" s="219">
        <v>63.972499999999997</v>
      </c>
      <c r="C49" s="220">
        <v>65.7</v>
      </c>
      <c r="D49" s="219">
        <v>62.807500000000005</v>
      </c>
      <c r="E49" s="219">
        <v>81.965000000000003</v>
      </c>
      <c r="F49" s="219">
        <v>68.012500000000003</v>
      </c>
      <c r="G49" s="219">
        <v>43.15</v>
      </c>
      <c r="H49" s="219">
        <v>44.815000000000005</v>
      </c>
    </row>
    <row r="50" spans="2:8" ht="18.75" x14ac:dyDescent="0.3">
      <c r="B50" s="219">
        <v>3382.1900000000005</v>
      </c>
      <c r="C50" s="220">
        <v>3356.4</v>
      </c>
      <c r="D50" s="219">
        <v>3713.0525000000002</v>
      </c>
      <c r="E50" s="219">
        <v>3626.5</v>
      </c>
      <c r="F50" s="219">
        <v>3672.2450000000003</v>
      </c>
      <c r="G50" s="219">
        <v>3838.64</v>
      </c>
      <c r="H50" s="219">
        <v>3932.7725</v>
      </c>
    </row>
    <row r="51" spans="2:8" ht="18.75" x14ac:dyDescent="0.3">
      <c r="B51" s="219">
        <v>13029.002500000001</v>
      </c>
      <c r="C51" s="220">
        <v>13333.6</v>
      </c>
      <c r="D51" s="219">
        <v>13795.7675</v>
      </c>
      <c r="E51" s="219">
        <v>13961.3825</v>
      </c>
      <c r="F51" s="219">
        <v>13919.414999999999</v>
      </c>
      <c r="G51" s="219">
        <v>14923.805</v>
      </c>
      <c r="H51" s="219">
        <v>15187.834999999999</v>
      </c>
    </row>
    <row r="52" spans="2:8" ht="18.75" x14ac:dyDescent="0.3">
      <c r="B52" s="219">
        <v>138.62</v>
      </c>
      <c r="C52" s="220">
        <v>117.4</v>
      </c>
      <c r="D52" s="219">
        <v>140.04499999999999</v>
      </c>
      <c r="E52" s="219">
        <v>176.36750000000001</v>
      </c>
      <c r="F52" s="219">
        <v>124.7625</v>
      </c>
      <c r="G52" s="219">
        <v>76.697499999999991</v>
      </c>
      <c r="H52" s="219">
        <v>70.825000000000003</v>
      </c>
    </row>
    <row r="53" spans="2:8" ht="18.75" x14ac:dyDescent="0.3">
      <c r="B53" s="219">
        <v>12890.380000000001</v>
      </c>
      <c r="C53" s="220">
        <v>13216.3</v>
      </c>
      <c r="D53" s="219">
        <v>13655.7225</v>
      </c>
      <c r="E53" s="219">
        <v>13784.9925</v>
      </c>
      <c r="F53" s="219">
        <v>13794.627499999999</v>
      </c>
      <c r="G53" s="219">
        <v>14847.11</v>
      </c>
      <c r="H53" s="219">
        <v>15117.01</v>
      </c>
    </row>
    <row r="54" spans="2:8" ht="18.75" x14ac:dyDescent="0.3">
      <c r="B54" s="219">
        <v>12615.362500000001</v>
      </c>
      <c r="C54" s="220">
        <v>12735.1</v>
      </c>
      <c r="D54" s="219">
        <v>12947.145</v>
      </c>
      <c r="E54" s="219">
        <v>13210.314999999999</v>
      </c>
      <c r="F54" s="219">
        <v>13479.544999999998</v>
      </c>
      <c r="G54" s="219">
        <v>13256.112500000001</v>
      </c>
      <c r="H54" s="219">
        <v>12949.145</v>
      </c>
    </row>
    <row r="55" spans="2:8" ht="18.75" x14ac:dyDescent="0.3">
      <c r="B55" s="219">
        <v>59.875</v>
      </c>
      <c r="C55" s="220">
        <v>43.7</v>
      </c>
      <c r="D55" s="219">
        <v>48.107500000000002</v>
      </c>
      <c r="E55" s="219">
        <v>81.81</v>
      </c>
      <c r="F55" s="219">
        <v>54.422499999999999</v>
      </c>
      <c r="G55" s="219">
        <v>25.407499999999999</v>
      </c>
      <c r="H55" s="219">
        <v>21.125</v>
      </c>
    </row>
    <row r="56" spans="2:8" ht="18.75" x14ac:dyDescent="0.3">
      <c r="B56" s="219">
        <v>12555.49</v>
      </c>
      <c r="C56" s="220">
        <v>12691.4</v>
      </c>
      <c r="D56" s="219">
        <v>12899.032500000001</v>
      </c>
      <c r="E56" s="219">
        <v>13128.504999999999</v>
      </c>
      <c r="F56" s="219">
        <v>13425.122499999999</v>
      </c>
      <c r="G56" s="219">
        <v>13230.7075</v>
      </c>
      <c r="H56" s="219">
        <v>12928.02</v>
      </c>
    </row>
    <row r="57" spans="2:8" ht="18.75" x14ac:dyDescent="0.3">
      <c r="F57" s="219"/>
    </row>
  </sheetData>
  <mergeCells count="13">
    <mergeCell ref="I7:J7"/>
    <mergeCell ref="I4:J5"/>
    <mergeCell ref="H4:H5"/>
    <mergeCell ref="A1:F1"/>
    <mergeCell ref="A2:G2"/>
    <mergeCell ref="B6:G6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58"/>
  <sheetViews>
    <sheetView workbookViewId="0">
      <selection activeCell="H29" sqref="H29"/>
    </sheetView>
  </sheetViews>
  <sheetFormatPr defaultRowHeight="14.25" x14ac:dyDescent="0.2"/>
  <cols>
    <col min="1" max="1" width="15" customWidth="1"/>
    <col min="2" max="6" width="11.75" customWidth="1"/>
    <col min="7" max="7" width="11.75" style="403" customWidth="1"/>
    <col min="8" max="8" width="11.75" customWidth="1"/>
    <col min="9" max="9" width="7.25" customWidth="1"/>
  </cols>
  <sheetData>
    <row r="1" spans="1:12" ht="21" x14ac:dyDescent="0.35">
      <c r="A1" s="582" t="s">
        <v>465</v>
      </c>
      <c r="B1" s="582"/>
      <c r="C1" s="582"/>
      <c r="D1" s="582"/>
      <c r="E1" s="582"/>
      <c r="F1" s="582"/>
      <c r="G1" s="582"/>
      <c r="H1" s="582"/>
      <c r="I1" s="582"/>
      <c r="J1" s="582"/>
    </row>
    <row r="2" spans="1:12" ht="21" x14ac:dyDescent="0.35">
      <c r="A2" s="582" t="s">
        <v>466</v>
      </c>
      <c r="B2" s="582"/>
      <c r="C2" s="582"/>
      <c r="D2" s="582"/>
      <c r="E2" s="582"/>
      <c r="F2" s="582"/>
      <c r="G2" s="582"/>
      <c r="H2" s="582"/>
      <c r="I2" s="51"/>
      <c r="J2" s="36"/>
    </row>
    <row r="3" spans="1:12" ht="18" customHeight="1" x14ac:dyDescent="0.25">
      <c r="A3" s="1"/>
      <c r="B3" s="1"/>
      <c r="C3" s="1"/>
      <c r="D3" s="1"/>
      <c r="E3" s="1"/>
      <c r="F3" s="601" t="s">
        <v>310</v>
      </c>
      <c r="G3" s="601"/>
      <c r="H3" s="601"/>
      <c r="I3" s="601"/>
      <c r="J3" s="601"/>
      <c r="K3" s="601"/>
    </row>
    <row r="4" spans="1:12" ht="13.9" customHeight="1" x14ac:dyDescent="0.2">
      <c r="A4" s="654" t="s">
        <v>171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575" t="s">
        <v>405</v>
      </c>
      <c r="H4" s="575" t="s">
        <v>431</v>
      </c>
      <c r="I4" s="589" t="s">
        <v>414</v>
      </c>
      <c r="J4" s="590"/>
      <c r="K4" s="591"/>
      <c r="L4" s="239"/>
    </row>
    <row r="5" spans="1:12" ht="13.9" customHeight="1" x14ac:dyDescent="0.2">
      <c r="A5" s="634"/>
      <c r="B5" s="577"/>
      <c r="C5" s="577"/>
      <c r="D5" s="577"/>
      <c r="E5" s="577"/>
      <c r="F5" s="577"/>
      <c r="G5" s="577"/>
      <c r="H5" s="577"/>
      <c r="I5" s="592"/>
      <c r="J5" s="593"/>
      <c r="K5" s="594"/>
      <c r="L5" s="239"/>
    </row>
    <row r="6" spans="1:12" ht="15.75" x14ac:dyDescent="0.25">
      <c r="A6" s="25" t="s">
        <v>172</v>
      </c>
      <c r="B6" s="126">
        <v>37706.32</v>
      </c>
      <c r="C6" s="126">
        <v>38037.339999999997</v>
      </c>
      <c r="D6" s="126">
        <v>38464.67</v>
      </c>
      <c r="E6" s="126">
        <v>38939.127500000002</v>
      </c>
      <c r="F6" s="245">
        <v>38906.887499999997</v>
      </c>
      <c r="G6" s="245">
        <v>38077.43</v>
      </c>
      <c r="H6" s="245">
        <v>38016.17</v>
      </c>
      <c r="I6" s="627" t="s">
        <v>57</v>
      </c>
      <c r="J6" s="628"/>
      <c r="K6" s="629"/>
      <c r="L6" s="240"/>
    </row>
    <row r="7" spans="1:12" ht="15.75" x14ac:dyDescent="0.25">
      <c r="A7" s="9" t="s">
        <v>173</v>
      </c>
      <c r="B7" s="120">
        <v>945.1</v>
      </c>
      <c r="C7" s="120">
        <v>768.03</v>
      </c>
      <c r="D7" s="120">
        <v>528.59</v>
      </c>
      <c r="E7" s="120">
        <v>484.09499999999997</v>
      </c>
      <c r="F7" s="120">
        <v>479.03500000000003</v>
      </c>
      <c r="G7" s="120">
        <v>387.65</v>
      </c>
      <c r="H7" s="120">
        <v>399.54</v>
      </c>
      <c r="I7" s="602" t="s">
        <v>320</v>
      </c>
      <c r="J7" s="603"/>
      <c r="K7" s="604"/>
      <c r="L7" s="4"/>
    </row>
    <row r="8" spans="1:12" ht="15.75" x14ac:dyDescent="0.25">
      <c r="A8" s="10" t="s">
        <v>175</v>
      </c>
      <c r="B8" s="121">
        <v>36761.22</v>
      </c>
      <c r="C8" s="121">
        <v>37269.32</v>
      </c>
      <c r="D8" s="121">
        <v>37936.080000000002</v>
      </c>
      <c r="E8" s="121">
        <v>38455.035000000003</v>
      </c>
      <c r="F8" s="121">
        <v>38427.855000000003</v>
      </c>
      <c r="G8" s="121">
        <v>37689.78</v>
      </c>
      <c r="H8" s="121">
        <v>37616.630000000005</v>
      </c>
      <c r="I8" s="678" t="s">
        <v>419</v>
      </c>
      <c r="J8" s="584"/>
      <c r="K8" s="585"/>
      <c r="L8" s="4"/>
    </row>
    <row r="9" spans="1:12" ht="15.75" x14ac:dyDescent="0.25">
      <c r="A9" s="10" t="s">
        <v>177</v>
      </c>
      <c r="B9" s="121">
        <v>571.30999999999995</v>
      </c>
      <c r="C9" s="121">
        <v>596.67999999999995</v>
      </c>
      <c r="D9" s="121">
        <v>543.9</v>
      </c>
      <c r="E9" s="121">
        <v>444.11750000000001</v>
      </c>
      <c r="F9" s="121">
        <v>456.83249999999998</v>
      </c>
      <c r="G9" s="121">
        <v>352.22499999999997</v>
      </c>
      <c r="H9" s="121">
        <v>455.85249999999996</v>
      </c>
      <c r="I9" s="678" t="s">
        <v>421</v>
      </c>
      <c r="J9" s="584"/>
      <c r="K9" s="585"/>
      <c r="L9" s="4"/>
    </row>
    <row r="10" spans="1:12" ht="15.75" x14ac:dyDescent="0.25">
      <c r="A10" s="10" t="s">
        <v>173</v>
      </c>
      <c r="B10" s="121">
        <v>87.05</v>
      </c>
      <c r="C10" s="121">
        <v>91.61</v>
      </c>
      <c r="D10" s="121">
        <v>90.26</v>
      </c>
      <c r="E10" s="121">
        <v>58.284999999999997</v>
      </c>
      <c r="F10" s="121">
        <v>63.629999999999995</v>
      </c>
      <c r="G10" s="121">
        <v>36.714999999999996</v>
      </c>
      <c r="H10" s="121">
        <v>56.28</v>
      </c>
      <c r="I10" s="583" t="s">
        <v>319</v>
      </c>
      <c r="J10" s="584"/>
      <c r="K10" s="585"/>
      <c r="L10" s="4"/>
    </row>
    <row r="11" spans="1:12" ht="15.75" x14ac:dyDescent="0.25">
      <c r="A11" s="10" t="s">
        <v>175</v>
      </c>
      <c r="B11" s="121">
        <v>484.26</v>
      </c>
      <c r="C11" s="121">
        <v>505.08</v>
      </c>
      <c r="D11" s="121">
        <v>453.64</v>
      </c>
      <c r="E11" s="121">
        <v>385.83749999999998</v>
      </c>
      <c r="F11" s="121">
        <v>393.20249999999999</v>
      </c>
      <c r="G11" s="121">
        <v>315.51</v>
      </c>
      <c r="H11" s="121">
        <v>399.57249999999999</v>
      </c>
      <c r="I11" s="678" t="s">
        <v>419</v>
      </c>
      <c r="J11" s="584"/>
      <c r="K11" s="585"/>
      <c r="L11" s="4"/>
    </row>
    <row r="12" spans="1:12" ht="15.75" x14ac:dyDescent="0.25">
      <c r="A12" s="10" t="s">
        <v>179</v>
      </c>
      <c r="B12" s="121">
        <v>319.45999999999998</v>
      </c>
      <c r="C12" s="121">
        <v>302.51</v>
      </c>
      <c r="D12" s="121">
        <v>270.92</v>
      </c>
      <c r="E12" s="121">
        <v>228.14250000000001</v>
      </c>
      <c r="F12" s="121">
        <v>275.57499999999999</v>
      </c>
      <c r="G12" s="121">
        <v>240.96249999999998</v>
      </c>
      <c r="H12" s="121">
        <v>248.15500000000003</v>
      </c>
      <c r="I12" s="583" t="s">
        <v>425</v>
      </c>
      <c r="J12" s="584"/>
      <c r="K12" s="585"/>
      <c r="L12" s="4"/>
    </row>
    <row r="13" spans="1:12" ht="15.75" x14ac:dyDescent="0.25">
      <c r="A13" s="10" t="s">
        <v>173</v>
      </c>
      <c r="B13" s="121">
        <v>69.349999999999994</v>
      </c>
      <c r="C13" s="121">
        <v>52.96</v>
      </c>
      <c r="D13" s="121">
        <v>44.71</v>
      </c>
      <c r="E13" s="121">
        <v>24.175000000000001</v>
      </c>
      <c r="F13" s="121">
        <v>35.162499999999994</v>
      </c>
      <c r="G13" s="121">
        <v>19.250000000000004</v>
      </c>
      <c r="H13" s="121">
        <v>20.2575</v>
      </c>
      <c r="I13" s="583" t="s">
        <v>320</v>
      </c>
      <c r="J13" s="584"/>
      <c r="K13" s="585"/>
      <c r="L13" s="4"/>
    </row>
    <row r="14" spans="1:12" ht="15.75" x14ac:dyDescent="0.25">
      <c r="A14" s="10" t="s">
        <v>175</v>
      </c>
      <c r="B14" s="121">
        <v>250.11</v>
      </c>
      <c r="C14" s="121">
        <v>249.55</v>
      </c>
      <c r="D14" s="121">
        <v>226.21</v>
      </c>
      <c r="E14" s="121">
        <v>203.9675</v>
      </c>
      <c r="F14" s="121">
        <v>240.41250000000002</v>
      </c>
      <c r="G14" s="121">
        <v>221.71499999999997</v>
      </c>
      <c r="H14" s="121">
        <v>227.89250000000001</v>
      </c>
      <c r="I14" s="678" t="s">
        <v>419</v>
      </c>
      <c r="J14" s="584"/>
      <c r="K14" s="585"/>
      <c r="L14" s="4"/>
    </row>
    <row r="15" spans="1:12" ht="15.75" x14ac:dyDescent="0.25">
      <c r="A15" s="10" t="s">
        <v>181</v>
      </c>
      <c r="B15" s="121">
        <v>1277.49</v>
      </c>
      <c r="C15" s="121">
        <v>1214.18</v>
      </c>
      <c r="D15" s="121">
        <v>1067.81</v>
      </c>
      <c r="E15" s="121">
        <v>1116.6025</v>
      </c>
      <c r="F15" s="121">
        <v>1137.3274999999999</v>
      </c>
      <c r="G15" s="121">
        <v>1056.6199999999999</v>
      </c>
      <c r="H15" s="121">
        <v>1154.03</v>
      </c>
      <c r="I15" s="583" t="s">
        <v>424</v>
      </c>
      <c r="J15" s="584"/>
      <c r="K15" s="585"/>
      <c r="L15" s="4"/>
    </row>
    <row r="16" spans="1:12" ht="15.75" x14ac:dyDescent="0.25">
      <c r="A16" s="10" t="s">
        <v>173</v>
      </c>
      <c r="B16" s="121">
        <v>145.86000000000001</v>
      </c>
      <c r="C16" s="121">
        <v>121.57</v>
      </c>
      <c r="D16" s="121">
        <v>74.2</v>
      </c>
      <c r="E16" s="121">
        <v>81.962500000000006</v>
      </c>
      <c r="F16" s="121">
        <v>76.92</v>
      </c>
      <c r="G16" s="121">
        <v>59.92</v>
      </c>
      <c r="H16" s="121">
        <v>53.17</v>
      </c>
      <c r="I16" s="583" t="s">
        <v>320</v>
      </c>
      <c r="J16" s="584"/>
      <c r="K16" s="585"/>
      <c r="L16" s="4"/>
    </row>
    <row r="17" spans="1:12" ht="15.75" x14ac:dyDescent="0.25">
      <c r="A17" s="10" t="s">
        <v>175</v>
      </c>
      <c r="B17" s="121">
        <v>1131.6199999999999</v>
      </c>
      <c r="C17" s="121">
        <v>1092.6099999999999</v>
      </c>
      <c r="D17" s="121">
        <v>993.61</v>
      </c>
      <c r="E17" s="121">
        <v>1034.6424999999999</v>
      </c>
      <c r="F17" s="121">
        <v>1060.4075</v>
      </c>
      <c r="G17" s="121">
        <v>996.7</v>
      </c>
      <c r="H17" s="121">
        <v>1100.865</v>
      </c>
      <c r="I17" s="678" t="s">
        <v>419</v>
      </c>
      <c r="J17" s="584"/>
      <c r="K17" s="585"/>
      <c r="L17" s="4"/>
    </row>
    <row r="18" spans="1:12" ht="15.75" x14ac:dyDescent="0.25">
      <c r="A18" s="10" t="s">
        <v>183</v>
      </c>
      <c r="B18" s="121">
        <v>2844.8</v>
      </c>
      <c r="C18" s="121">
        <v>2958.78</v>
      </c>
      <c r="D18" s="121">
        <v>2716.33</v>
      </c>
      <c r="E18" s="121">
        <v>3093.2925</v>
      </c>
      <c r="F18" s="121">
        <v>2943.5075000000002</v>
      </c>
      <c r="G18" s="121">
        <v>2547.0425</v>
      </c>
      <c r="H18" s="121">
        <v>2887.4149999999995</v>
      </c>
      <c r="I18" s="583" t="s">
        <v>423</v>
      </c>
      <c r="J18" s="584"/>
      <c r="K18" s="585"/>
      <c r="L18" s="4"/>
    </row>
    <row r="19" spans="1:12" ht="15.75" x14ac:dyDescent="0.25">
      <c r="A19" s="10" t="s">
        <v>173</v>
      </c>
      <c r="B19" s="121">
        <v>207.63</v>
      </c>
      <c r="C19" s="121">
        <v>177.52</v>
      </c>
      <c r="D19" s="121">
        <v>118.6</v>
      </c>
      <c r="E19" s="121">
        <v>122.545</v>
      </c>
      <c r="F19" s="121">
        <v>106.505</v>
      </c>
      <c r="G19" s="121">
        <v>95.672499999999999</v>
      </c>
      <c r="H19" s="121">
        <v>97.245000000000005</v>
      </c>
      <c r="I19" s="583" t="s">
        <v>320</v>
      </c>
      <c r="J19" s="584"/>
      <c r="K19" s="585"/>
      <c r="L19" s="4"/>
    </row>
    <row r="20" spans="1:12" ht="15.75" x14ac:dyDescent="0.25">
      <c r="A20" s="10" t="s">
        <v>175</v>
      </c>
      <c r="B20" s="121">
        <v>2637.17</v>
      </c>
      <c r="C20" s="121">
        <v>2781.26</v>
      </c>
      <c r="D20" s="121">
        <v>2597.73</v>
      </c>
      <c r="E20" s="121">
        <v>2970.75</v>
      </c>
      <c r="F20" s="121">
        <v>2837.0024999999996</v>
      </c>
      <c r="G20" s="121">
        <v>2451.375</v>
      </c>
      <c r="H20" s="121">
        <v>2790.17</v>
      </c>
      <c r="I20" s="678" t="s">
        <v>419</v>
      </c>
      <c r="J20" s="584"/>
      <c r="K20" s="585"/>
      <c r="L20" s="4"/>
    </row>
    <row r="21" spans="1:12" ht="15.75" x14ac:dyDescent="0.25">
      <c r="A21" s="10" t="s">
        <v>185</v>
      </c>
      <c r="B21" s="121">
        <v>1813.11</v>
      </c>
      <c r="C21" s="121">
        <v>1825.98</v>
      </c>
      <c r="D21" s="121">
        <v>1804</v>
      </c>
      <c r="E21" s="121">
        <v>1942.3975</v>
      </c>
      <c r="F21" s="121">
        <v>1973.5350000000003</v>
      </c>
      <c r="G21" s="121">
        <v>1886.9624999999999</v>
      </c>
      <c r="H21" s="121">
        <v>2090.7999999999997</v>
      </c>
      <c r="I21" s="583" t="s">
        <v>422</v>
      </c>
      <c r="J21" s="584"/>
      <c r="K21" s="585"/>
      <c r="L21" s="4"/>
    </row>
    <row r="22" spans="1:12" ht="15.75" x14ac:dyDescent="0.25">
      <c r="A22" s="10" t="s">
        <v>173</v>
      </c>
      <c r="B22" s="121">
        <v>95.04</v>
      </c>
      <c r="C22" s="121">
        <v>77.150000000000006</v>
      </c>
      <c r="D22" s="121">
        <v>55.57</v>
      </c>
      <c r="E22" s="121">
        <v>60.367499999999993</v>
      </c>
      <c r="F22" s="121">
        <v>54.002499999999998</v>
      </c>
      <c r="G22" s="121">
        <v>44.732500000000002</v>
      </c>
      <c r="H22" s="121">
        <v>45.567499999999995</v>
      </c>
      <c r="I22" s="678" t="s">
        <v>320</v>
      </c>
      <c r="J22" s="584"/>
      <c r="K22" s="585"/>
      <c r="L22" s="4"/>
    </row>
    <row r="23" spans="1:12" ht="15.75" x14ac:dyDescent="0.25">
      <c r="A23" s="10" t="s">
        <v>175</v>
      </c>
      <c r="B23" s="121">
        <v>1718.06</v>
      </c>
      <c r="C23" s="121">
        <v>1748.83</v>
      </c>
      <c r="D23" s="121">
        <v>1748.44</v>
      </c>
      <c r="E23" s="121">
        <v>1882.0324999999998</v>
      </c>
      <c r="F23" s="121">
        <v>1919.5350000000001</v>
      </c>
      <c r="G23" s="121">
        <v>1842.2325000000001</v>
      </c>
      <c r="H23" s="121">
        <v>2045.2350000000001</v>
      </c>
      <c r="I23" s="678" t="s">
        <v>419</v>
      </c>
      <c r="J23" s="584"/>
      <c r="K23" s="585"/>
      <c r="L23" s="4"/>
    </row>
    <row r="24" spans="1:12" ht="15.75" x14ac:dyDescent="0.25">
      <c r="A24" s="10" t="s">
        <v>187</v>
      </c>
      <c r="B24" s="121">
        <v>3708.47</v>
      </c>
      <c r="C24" s="121">
        <v>3740.28</v>
      </c>
      <c r="D24" s="121">
        <v>3881.79</v>
      </c>
      <c r="E24" s="121">
        <v>3977.5924999999997</v>
      </c>
      <c r="F24" s="121">
        <v>4279.1050000000005</v>
      </c>
      <c r="G24" s="121">
        <v>4158.3575000000001</v>
      </c>
      <c r="H24" s="121">
        <v>4113</v>
      </c>
      <c r="I24" s="583" t="s">
        <v>318</v>
      </c>
      <c r="J24" s="584"/>
      <c r="K24" s="585"/>
      <c r="L24" s="4"/>
    </row>
    <row r="25" spans="1:12" ht="15.75" x14ac:dyDescent="0.25">
      <c r="A25" s="10" t="s">
        <v>173</v>
      </c>
      <c r="B25" s="121">
        <v>81.97</v>
      </c>
      <c r="C25" s="121">
        <v>68.02</v>
      </c>
      <c r="D25" s="121">
        <v>43.15</v>
      </c>
      <c r="E25" s="121">
        <v>44.815000000000005</v>
      </c>
      <c r="F25" s="121">
        <v>44.132500000000007</v>
      </c>
      <c r="G25" s="121">
        <v>44.212499999999999</v>
      </c>
      <c r="H25" s="121">
        <v>43.430000000000007</v>
      </c>
      <c r="I25" s="583" t="s">
        <v>319</v>
      </c>
      <c r="J25" s="584"/>
      <c r="K25" s="585"/>
      <c r="L25" s="4"/>
    </row>
    <row r="26" spans="1:12" ht="15.75" x14ac:dyDescent="0.25">
      <c r="A26" s="12" t="s">
        <v>175</v>
      </c>
      <c r="B26" s="122">
        <v>3626.5</v>
      </c>
      <c r="C26" s="122">
        <v>3672.25</v>
      </c>
      <c r="D26" s="122">
        <v>3838.64</v>
      </c>
      <c r="E26" s="122">
        <v>3932.7725</v>
      </c>
      <c r="F26" s="122">
        <v>4234.9724999999999</v>
      </c>
      <c r="G26" s="122">
        <v>4114.1424999999999</v>
      </c>
      <c r="H26" s="122">
        <v>4069.5699999999997</v>
      </c>
      <c r="I26" s="675" t="s">
        <v>419</v>
      </c>
      <c r="J26" s="676"/>
      <c r="K26" s="677"/>
      <c r="L26" s="4"/>
    </row>
    <row r="32" spans="1:12" ht="18.75" hidden="1" x14ac:dyDescent="0.3">
      <c r="F32" s="235">
        <v>38939.127500000002</v>
      </c>
      <c r="G32" s="235"/>
      <c r="H32">
        <v>8597.3524999999991</v>
      </c>
    </row>
    <row r="33" spans="6:7" ht="18.75" hidden="1" x14ac:dyDescent="0.3">
      <c r="F33" s="235">
        <v>484.09499999999997</v>
      </c>
      <c r="G33" s="235"/>
    </row>
    <row r="34" spans="6:7" ht="18.75" hidden="1" x14ac:dyDescent="0.3">
      <c r="F34" s="235">
        <v>38455.035000000003</v>
      </c>
      <c r="G34" s="235"/>
    </row>
    <row r="35" spans="6:7" ht="18.75" hidden="1" x14ac:dyDescent="0.3">
      <c r="F35" s="235">
        <v>444.11750000000001</v>
      </c>
      <c r="G35" s="235"/>
    </row>
    <row r="36" spans="6:7" ht="18.75" hidden="1" x14ac:dyDescent="0.3">
      <c r="F36" s="235">
        <v>58.284999999999997</v>
      </c>
      <c r="G36" s="235"/>
    </row>
    <row r="37" spans="6:7" ht="18.75" hidden="1" x14ac:dyDescent="0.3">
      <c r="F37" s="235">
        <v>385.83749999999998</v>
      </c>
      <c r="G37" s="235"/>
    </row>
    <row r="38" spans="6:7" ht="18.75" hidden="1" x14ac:dyDescent="0.3">
      <c r="F38" s="235">
        <v>228.14250000000001</v>
      </c>
      <c r="G38" s="235"/>
    </row>
    <row r="39" spans="6:7" ht="18.75" hidden="1" x14ac:dyDescent="0.3">
      <c r="F39" s="235">
        <v>24.175000000000001</v>
      </c>
      <c r="G39" s="235"/>
    </row>
    <row r="40" spans="6:7" ht="18.75" hidden="1" x14ac:dyDescent="0.3">
      <c r="F40" s="235">
        <v>203.9675</v>
      </c>
      <c r="G40" s="235"/>
    </row>
    <row r="41" spans="6:7" ht="18.75" hidden="1" x14ac:dyDescent="0.3">
      <c r="F41" s="235">
        <v>1116.6025</v>
      </c>
      <c r="G41" s="235"/>
    </row>
    <row r="42" spans="6:7" ht="18.75" hidden="1" x14ac:dyDescent="0.3">
      <c r="F42" s="235">
        <v>81.962500000000006</v>
      </c>
      <c r="G42" s="235"/>
    </row>
    <row r="43" spans="6:7" ht="18.75" hidden="1" x14ac:dyDescent="0.3">
      <c r="F43" s="235">
        <v>1034.6424999999999</v>
      </c>
      <c r="G43" s="235"/>
    </row>
    <row r="44" spans="6:7" ht="18.75" hidden="1" x14ac:dyDescent="0.3">
      <c r="F44" s="235">
        <v>3093.2925</v>
      </c>
      <c r="G44" s="235"/>
    </row>
    <row r="45" spans="6:7" ht="18.75" hidden="1" x14ac:dyDescent="0.3">
      <c r="F45" s="235">
        <v>122.545</v>
      </c>
      <c r="G45" s="235"/>
    </row>
    <row r="46" spans="6:7" ht="18.75" hidden="1" x14ac:dyDescent="0.3">
      <c r="F46" s="235">
        <v>2970.75</v>
      </c>
      <c r="G46" s="235"/>
    </row>
    <row r="47" spans="6:7" ht="18.75" hidden="1" x14ac:dyDescent="0.3">
      <c r="F47" s="235">
        <v>1942.3975</v>
      </c>
      <c r="G47" s="235"/>
    </row>
    <row r="48" spans="6:7" ht="18.75" hidden="1" x14ac:dyDescent="0.3">
      <c r="F48" s="235">
        <v>60.367499999999993</v>
      </c>
      <c r="G48" s="235"/>
    </row>
    <row r="49" spans="6:7" ht="18.75" hidden="1" x14ac:dyDescent="0.3">
      <c r="F49" s="235">
        <v>1882.0324999999998</v>
      </c>
      <c r="G49" s="235"/>
    </row>
    <row r="50" spans="6:7" ht="18.75" hidden="1" x14ac:dyDescent="0.3">
      <c r="F50" s="235">
        <v>3977.5924999999997</v>
      </c>
      <c r="G50" s="235"/>
    </row>
    <row r="51" spans="6:7" ht="18.75" hidden="1" x14ac:dyDescent="0.3">
      <c r="F51" s="235">
        <v>44.815000000000005</v>
      </c>
      <c r="G51" s="235"/>
    </row>
    <row r="52" spans="6:7" ht="18.75" hidden="1" x14ac:dyDescent="0.3">
      <c r="F52" s="235">
        <v>3932.7725</v>
      </c>
      <c r="G52" s="235"/>
    </row>
    <row r="53" spans="6:7" ht="18.75" hidden="1" x14ac:dyDescent="0.3">
      <c r="F53" s="235">
        <v>15187.834999999999</v>
      </c>
      <c r="G53" s="235"/>
    </row>
    <row r="54" spans="6:7" ht="18.75" hidden="1" x14ac:dyDescent="0.3">
      <c r="F54" s="235">
        <v>70.825000000000003</v>
      </c>
      <c r="G54" s="235"/>
    </row>
    <row r="55" spans="6:7" ht="18.75" hidden="1" x14ac:dyDescent="0.3">
      <c r="F55" s="235">
        <v>15117.01</v>
      </c>
      <c r="G55" s="235"/>
    </row>
    <row r="56" spans="6:7" ht="18.75" hidden="1" x14ac:dyDescent="0.3">
      <c r="F56" s="235">
        <v>12949.145</v>
      </c>
      <c r="G56" s="235"/>
    </row>
    <row r="57" spans="6:7" ht="18.75" hidden="1" x14ac:dyDescent="0.3">
      <c r="F57" s="235">
        <v>21.125</v>
      </c>
      <c r="G57" s="235"/>
    </row>
    <row r="58" spans="6:7" ht="18.75" hidden="1" x14ac:dyDescent="0.3">
      <c r="F58" s="235">
        <v>12928.02</v>
      </c>
      <c r="G58" s="235"/>
    </row>
  </sheetData>
  <mergeCells count="33">
    <mergeCell ref="A2:H2"/>
    <mergeCell ref="I4:K5"/>
    <mergeCell ref="I6:K6"/>
    <mergeCell ref="F3:K3"/>
    <mergeCell ref="A1:J1"/>
    <mergeCell ref="I20:K20"/>
    <mergeCell ref="I12:K12"/>
    <mergeCell ref="A4:A5"/>
    <mergeCell ref="B4:B5"/>
    <mergeCell ref="C4:C5"/>
    <mergeCell ref="D4:D5"/>
    <mergeCell ref="E4:E5"/>
    <mergeCell ref="H4:H5"/>
    <mergeCell ref="F4:F5"/>
    <mergeCell ref="I7:K7"/>
    <mergeCell ref="I10:K10"/>
    <mergeCell ref="G4:G5"/>
    <mergeCell ref="I8:K8"/>
    <mergeCell ref="I9:K9"/>
    <mergeCell ref="I11:K11"/>
    <mergeCell ref="I13:K13"/>
    <mergeCell ref="I15:K15"/>
    <mergeCell ref="I16:K16"/>
    <mergeCell ref="I18:K18"/>
    <mergeCell ref="I19:K19"/>
    <mergeCell ref="I14:K14"/>
    <mergeCell ref="I17:K17"/>
    <mergeCell ref="I26:K26"/>
    <mergeCell ref="I23:K23"/>
    <mergeCell ref="I21:K21"/>
    <mergeCell ref="I22:K22"/>
    <mergeCell ref="I24:K24"/>
    <mergeCell ref="I25:K25"/>
  </mergeCells>
  <pageMargins left="0.70866141732283472" right="0.35433070866141736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8"/>
  <sheetViews>
    <sheetView workbookViewId="0">
      <selection activeCell="G25" sqref="G25"/>
    </sheetView>
  </sheetViews>
  <sheetFormatPr defaultRowHeight="14.25" x14ac:dyDescent="0.2"/>
  <cols>
    <col min="1" max="1" width="14.75" customWidth="1"/>
    <col min="2" max="3" width="11.375" customWidth="1"/>
    <col min="4" max="4" width="11.375" style="258" customWidth="1"/>
    <col min="5" max="6" width="11.375" customWidth="1"/>
    <col min="7" max="7" width="11.375" style="403" customWidth="1"/>
    <col min="8" max="8" width="11.375" customWidth="1"/>
  </cols>
  <sheetData>
    <row r="1" spans="1:11" ht="21" x14ac:dyDescent="0.35">
      <c r="A1" s="582" t="s">
        <v>467</v>
      </c>
      <c r="B1" s="582"/>
      <c r="C1" s="582"/>
      <c r="D1" s="582"/>
      <c r="E1" s="582"/>
      <c r="F1" s="582"/>
      <c r="G1" s="582"/>
      <c r="H1" s="582"/>
      <c r="I1" s="582"/>
    </row>
    <row r="2" spans="1:11" ht="21" x14ac:dyDescent="0.35">
      <c r="A2" s="582" t="s">
        <v>468</v>
      </c>
      <c r="B2" s="582"/>
      <c r="C2" s="582"/>
      <c r="D2" s="582"/>
      <c r="E2" s="582"/>
      <c r="F2" s="582"/>
      <c r="G2" s="582"/>
      <c r="H2" s="582"/>
      <c r="I2" s="582"/>
    </row>
    <row r="3" spans="1:11" ht="21" x14ac:dyDescent="0.35">
      <c r="A3" s="2"/>
      <c r="B3" s="2"/>
      <c r="C3" s="2"/>
      <c r="D3" s="2"/>
      <c r="E3" s="2"/>
      <c r="F3" s="2"/>
      <c r="G3" s="2"/>
      <c r="H3" s="601" t="s">
        <v>310</v>
      </c>
      <c r="I3" s="601"/>
      <c r="J3" s="601"/>
      <c r="K3" s="601"/>
    </row>
    <row r="4" spans="1:11" ht="15.6" customHeight="1" x14ac:dyDescent="0.2">
      <c r="A4" s="596" t="s">
        <v>171</v>
      </c>
      <c r="B4" s="575" t="s">
        <v>47</v>
      </c>
      <c r="C4" s="575" t="s">
        <v>48</v>
      </c>
      <c r="D4" s="575" t="s">
        <v>49</v>
      </c>
      <c r="E4" s="607" t="s">
        <v>247</v>
      </c>
      <c r="F4" s="607" t="s">
        <v>304</v>
      </c>
      <c r="G4" s="607" t="s">
        <v>405</v>
      </c>
      <c r="H4" s="607" t="s">
        <v>431</v>
      </c>
      <c r="I4" s="589" t="s">
        <v>414</v>
      </c>
      <c r="J4" s="590"/>
      <c r="K4" s="591"/>
    </row>
    <row r="5" spans="1:11" ht="15.6" customHeight="1" x14ac:dyDescent="0.2">
      <c r="A5" s="597"/>
      <c r="B5" s="577"/>
      <c r="C5" s="577"/>
      <c r="D5" s="577"/>
      <c r="E5" s="615"/>
      <c r="F5" s="615"/>
      <c r="G5" s="615"/>
      <c r="H5" s="615"/>
      <c r="I5" s="592"/>
      <c r="J5" s="593"/>
      <c r="K5" s="594"/>
    </row>
    <row r="6" spans="1:11" ht="15.75" x14ac:dyDescent="0.25">
      <c r="A6" s="444" t="s">
        <v>415</v>
      </c>
      <c r="B6" s="140">
        <v>13961.38</v>
      </c>
      <c r="C6" s="140">
        <v>13919.41</v>
      </c>
      <c r="D6" s="140">
        <v>14923.81</v>
      </c>
      <c r="E6" s="140">
        <v>15187.834999999999</v>
      </c>
      <c r="F6" s="269">
        <v>16464.025000000001</v>
      </c>
      <c r="G6" s="236">
        <v>18742.189999999999</v>
      </c>
      <c r="H6" s="269">
        <v>18454.96</v>
      </c>
      <c r="I6" s="602" t="s">
        <v>418</v>
      </c>
      <c r="J6" s="603"/>
      <c r="K6" s="604"/>
    </row>
    <row r="7" spans="1:11" ht="15.75" x14ac:dyDescent="0.25">
      <c r="A7" s="445" t="s">
        <v>416</v>
      </c>
      <c r="B7" s="121">
        <v>176.38</v>
      </c>
      <c r="C7" s="121">
        <v>124.77</v>
      </c>
      <c r="D7" s="121">
        <v>76.7</v>
      </c>
      <c r="E7" s="121">
        <v>70.825000000000003</v>
      </c>
      <c r="F7" s="117">
        <v>75.642499999999998</v>
      </c>
      <c r="G7" s="237">
        <v>83.4</v>
      </c>
      <c r="H7" s="399">
        <v>68.989999999999995</v>
      </c>
      <c r="I7" s="678" t="s">
        <v>320</v>
      </c>
      <c r="J7" s="584"/>
      <c r="K7" s="585"/>
    </row>
    <row r="8" spans="1:11" ht="15.75" x14ac:dyDescent="0.25">
      <c r="A8" s="446" t="s">
        <v>175</v>
      </c>
      <c r="B8" s="121">
        <v>13785</v>
      </c>
      <c r="C8" s="121">
        <v>13794.64</v>
      </c>
      <c r="D8" s="121">
        <v>14847.11</v>
      </c>
      <c r="E8" s="121">
        <v>15117.01</v>
      </c>
      <c r="F8" s="117">
        <v>16388.379999999997</v>
      </c>
      <c r="G8" s="237">
        <v>18658.79</v>
      </c>
      <c r="H8" s="399">
        <v>18385.965</v>
      </c>
      <c r="I8" s="678" t="s">
        <v>419</v>
      </c>
      <c r="J8" s="584"/>
      <c r="K8" s="585"/>
    </row>
    <row r="9" spans="1:11" ht="15.75" x14ac:dyDescent="0.25">
      <c r="A9" s="446" t="s">
        <v>417</v>
      </c>
      <c r="B9" s="121">
        <v>13210.33</v>
      </c>
      <c r="C9" s="121">
        <v>13479.54</v>
      </c>
      <c r="D9" s="121">
        <v>13256.11</v>
      </c>
      <c r="E9" s="121">
        <v>12949.145</v>
      </c>
      <c r="F9" s="117">
        <v>11376.975</v>
      </c>
      <c r="G9" s="237">
        <v>9723.39</v>
      </c>
      <c r="H9" s="399">
        <v>8611.9525000000012</v>
      </c>
      <c r="I9" s="682" t="s">
        <v>420</v>
      </c>
      <c r="J9" s="683"/>
      <c r="K9" s="684"/>
    </row>
    <row r="10" spans="1:11" ht="15.75" x14ac:dyDescent="0.25">
      <c r="A10" s="446" t="s">
        <v>173</v>
      </c>
      <c r="B10" s="121">
        <v>81.819999999999993</v>
      </c>
      <c r="C10" s="121">
        <v>54.43</v>
      </c>
      <c r="D10" s="121">
        <v>25.41</v>
      </c>
      <c r="E10" s="121">
        <v>21.125</v>
      </c>
      <c r="F10" s="117">
        <v>23.035</v>
      </c>
      <c r="G10" s="237">
        <v>16.47</v>
      </c>
      <c r="H10" s="399">
        <v>14.594999999999999</v>
      </c>
      <c r="I10" s="682" t="s">
        <v>319</v>
      </c>
      <c r="J10" s="683"/>
      <c r="K10" s="684"/>
    </row>
    <row r="11" spans="1:11" ht="15.75" x14ac:dyDescent="0.25">
      <c r="A11" s="447" t="s">
        <v>175</v>
      </c>
      <c r="B11" s="122">
        <v>13128.51</v>
      </c>
      <c r="C11" s="122">
        <v>13425.11</v>
      </c>
      <c r="D11" s="122">
        <v>13230.71</v>
      </c>
      <c r="E11" s="122">
        <v>12928.02</v>
      </c>
      <c r="F11" s="118">
        <v>11353.94</v>
      </c>
      <c r="G11" s="416">
        <v>9706.92</v>
      </c>
      <c r="H11" s="118">
        <v>8597.3575000000001</v>
      </c>
      <c r="I11" s="679" t="s">
        <v>419</v>
      </c>
      <c r="J11" s="680"/>
      <c r="K11" s="681"/>
    </row>
    <row r="12" spans="1:11" ht="18.75" x14ac:dyDescent="0.3">
      <c r="A12" s="23" t="s">
        <v>512</v>
      </c>
      <c r="B12" s="23"/>
      <c r="C12" s="23"/>
      <c r="D12" s="23"/>
      <c r="E12" s="23"/>
      <c r="F12" s="23"/>
      <c r="G12" s="23"/>
      <c r="H12" s="235"/>
    </row>
    <row r="13" spans="1:11" ht="15.75" x14ac:dyDescent="0.25">
      <c r="A13" s="1" t="s">
        <v>515</v>
      </c>
      <c r="B13" s="1"/>
      <c r="C13" s="1"/>
      <c r="D13" s="1"/>
      <c r="E13" s="1"/>
      <c r="F13" s="1"/>
      <c r="G13" s="1"/>
      <c r="H13" s="1"/>
    </row>
    <row r="14" spans="1:11" ht="15.75" x14ac:dyDescent="0.25">
      <c r="A14" s="1"/>
      <c r="B14" s="1"/>
      <c r="C14" s="1"/>
      <c r="D14" s="1"/>
      <c r="E14" s="1"/>
      <c r="F14" s="1"/>
      <c r="G14" s="1"/>
      <c r="H14" s="1"/>
    </row>
    <row r="16" spans="1:11" ht="15.6" hidden="1" customHeight="1" x14ac:dyDescent="0.25">
      <c r="A16" s="214" t="s">
        <v>1</v>
      </c>
      <c r="B16" s="200">
        <v>13795.7675</v>
      </c>
      <c r="C16" s="200">
        <v>13961.3825</v>
      </c>
      <c r="D16" s="200">
        <v>13919.414999999999</v>
      </c>
      <c r="E16" s="263">
        <v>14923.81</v>
      </c>
      <c r="F16" s="200">
        <v>15187.834999999999</v>
      </c>
      <c r="G16" s="200"/>
    </row>
    <row r="17" spans="2:7" ht="15.6" hidden="1" customHeight="1" x14ac:dyDescent="0.25">
      <c r="B17" s="200">
        <v>140.04499999999999</v>
      </c>
      <c r="C17" s="200">
        <v>176.36750000000001</v>
      </c>
      <c r="D17" s="200">
        <v>124.7625</v>
      </c>
      <c r="E17" s="263">
        <v>76.7</v>
      </c>
      <c r="F17" s="200">
        <v>70.825000000000003</v>
      </c>
      <c r="G17" s="200"/>
    </row>
    <row r="18" spans="2:7" ht="15.6" hidden="1" customHeight="1" x14ac:dyDescent="0.25">
      <c r="B18" s="200">
        <v>13655.7225</v>
      </c>
      <c r="C18" s="200">
        <v>13784.9925</v>
      </c>
      <c r="D18" s="200">
        <v>13794.627499999999</v>
      </c>
      <c r="E18" s="263">
        <v>14847.11</v>
      </c>
      <c r="F18" s="200">
        <v>15117.01</v>
      </c>
      <c r="G18" s="200"/>
    </row>
    <row r="19" spans="2:7" ht="15.6" hidden="1" customHeight="1" x14ac:dyDescent="0.25">
      <c r="B19" s="200">
        <v>12947.145</v>
      </c>
      <c r="C19" s="200">
        <v>13210.314999999999</v>
      </c>
      <c r="D19" s="200">
        <v>13479.544999999998</v>
      </c>
      <c r="E19" s="263">
        <v>13256.11</v>
      </c>
      <c r="F19" s="200">
        <v>12949.145</v>
      </c>
      <c r="G19" s="200"/>
    </row>
    <row r="20" spans="2:7" ht="15.6" hidden="1" customHeight="1" x14ac:dyDescent="0.25">
      <c r="B20" s="200">
        <v>48.107500000000002</v>
      </c>
      <c r="C20" s="200">
        <v>81.81</v>
      </c>
      <c r="D20" s="200">
        <v>54.422499999999999</v>
      </c>
      <c r="E20" s="263">
        <v>25.41</v>
      </c>
      <c r="F20" s="200">
        <v>21.125</v>
      </c>
      <c r="G20" s="200"/>
    </row>
    <row r="21" spans="2:7" ht="15.6" hidden="1" customHeight="1" x14ac:dyDescent="0.25">
      <c r="B21" s="200">
        <v>12899.032500000001</v>
      </c>
      <c r="C21" s="200">
        <v>13128.504999999999</v>
      </c>
      <c r="D21" s="200">
        <v>13425.122499999999</v>
      </c>
      <c r="E21" s="263">
        <v>13230.71</v>
      </c>
      <c r="F21" s="200">
        <v>12928.02</v>
      </c>
      <c r="G21" s="200"/>
    </row>
    <row r="24" spans="2:7" ht="15.75" x14ac:dyDescent="0.25">
      <c r="G24" s="52"/>
    </row>
    <row r="25" spans="2:7" ht="15.75" x14ac:dyDescent="0.25">
      <c r="G25" s="52"/>
    </row>
    <row r="26" spans="2:7" ht="15.75" x14ac:dyDescent="0.25">
      <c r="G26" s="52"/>
    </row>
    <row r="27" spans="2:7" ht="15.75" x14ac:dyDescent="0.25">
      <c r="E27" s="4"/>
      <c r="G27" s="52"/>
    </row>
    <row r="28" spans="2:7" ht="15.75" x14ac:dyDescent="0.25">
      <c r="G28" s="52"/>
    </row>
  </sheetData>
  <mergeCells count="18">
    <mergeCell ref="A1:I1"/>
    <mergeCell ref="D4:D5"/>
    <mergeCell ref="F4:F5"/>
    <mergeCell ref="A2:I2"/>
    <mergeCell ref="A4:A5"/>
    <mergeCell ref="I4:K5"/>
    <mergeCell ref="B4:B5"/>
    <mergeCell ref="C4:C5"/>
    <mergeCell ref="E4:E5"/>
    <mergeCell ref="H4:H5"/>
    <mergeCell ref="H3:K3"/>
    <mergeCell ref="G4:G5"/>
    <mergeCell ref="I11:K11"/>
    <mergeCell ref="I6:K6"/>
    <mergeCell ref="I7:K7"/>
    <mergeCell ref="I8:K8"/>
    <mergeCell ref="I9:K9"/>
    <mergeCell ref="I10:K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2"/>
  <sheetViews>
    <sheetView workbookViewId="0">
      <selection activeCell="A3" sqref="A3:XFD3"/>
    </sheetView>
  </sheetViews>
  <sheetFormatPr defaultRowHeight="14.25" x14ac:dyDescent="0.2"/>
  <cols>
    <col min="1" max="1" width="13.625" customWidth="1"/>
  </cols>
  <sheetData>
    <row r="1" spans="1:23" ht="21" x14ac:dyDescent="0.35">
      <c r="A1" s="582" t="s">
        <v>469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</row>
    <row r="2" spans="1:23" ht="21" x14ac:dyDescent="0.35">
      <c r="A2" s="582" t="s">
        <v>539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</row>
    <row r="3" spans="1:23" ht="21" x14ac:dyDescent="0.35">
      <c r="A3" s="2"/>
      <c r="B3" s="2"/>
      <c r="C3" s="2"/>
      <c r="D3" s="2"/>
      <c r="E3" s="2"/>
      <c r="F3" s="2"/>
      <c r="G3" s="2"/>
      <c r="H3" s="278"/>
      <c r="I3" s="278"/>
      <c r="J3" s="278"/>
      <c r="K3" s="601" t="s">
        <v>321</v>
      </c>
      <c r="L3" s="601"/>
      <c r="M3" s="601"/>
    </row>
    <row r="4" spans="1:23" ht="15.6" customHeight="1" x14ac:dyDescent="0.2">
      <c r="A4" s="596" t="s">
        <v>30</v>
      </c>
      <c r="B4" s="605" t="s">
        <v>47</v>
      </c>
      <c r="C4" s="611"/>
      <c r="D4" s="612"/>
      <c r="E4" s="605" t="s">
        <v>48</v>
      </c>
      <c r="F4" s="611"/>
      <c r="G4" s="612"/>
      <c r="H4" s="605" t="s">
        <v>49</v>
      </c>
      <c r="I4" s="611"/>
      <c r="J4" s="612"/>
      <c r="K4" s="605" t="s">
        <v>247</v>
      </c>
      <c r="L4" s="606"/>
      <c r="M4" s="607"/>
    </row>
    <row r="5" spans="1:23" ht="15.6" customHeight="1" x14ac:dyDescent="0.2">
      <c r="A5" s="616"/>
      <c r="B5" s="613"/>
      <c r="C5" s="614"/>
      <c r="D5" s="615"/>
      <c r="E5" s="613"/>
      <c r="F5" s="614"/>
      <c r="G5" s="615"/>
      <c r="H5" s="613"/>
      <c r="I5" s="614"/>
      <c r="J5" s="615"/>
      <c r="K5" s="608"/>
      <c r="L5" s="609"/>
      <c r="M5" s="610"/>
    </row>
    <row r="6" spans="1:23" s="258" customFormat="1" ht="15.6" customHeight="1" x14ac:dyDescent="0.25">
      <c r="A6" s="616"/>
      <c r="B6" s="178" t="s">
        <v>3</v>
      </c>
      <c r="C6" s="308" t="s">
        <v>31</v>
      </c>
      <c r="D6" s="178" t="s">
        <v>32</v>
      </c>
      <c r="E6" s="178" t="s">
        <v>3</v>
      </c>
      <c r="F6" s="178" t="s">
        <v>31</v>
      </c>
      <c r="G6" s="178" t="s">
        <v>32</v>
      </c>
      <c r="H6" s="308" t="s">
        <v>3</v>
      </c>
      <c r="I6" s="178" t="s">
        <v>31</v>
      </c>
      <c r="J6" s="178" t="s">
        <v>32</v>
      </c>
      <c r="K6" s="178" t="s">
        <v>3</v>
      </c>
      <c r="L6" s="178" t="s">
        <v>31</v>
      </c>
      <c r="M6" s="178" t="s">
        <v>32</v>
      </c>
    </row>
    <row r="7" spans="1:23" ht="15.75" x14ac:dyDescent="0.2">
      <c r="A7" s="597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312" t="s">
        <v>4</v>
      </c>
      <c r="L7" s="312" t="s">
        <v>324</v>
      </c>
      <c r="M7" s="312" t="s">
        <v>325</v>
      </c>
      <c r="N7" s="4"/>
      <c r="O7" s="4"/>
      <c r="P7" s="4"/>
      <c r="Q7" s="4"/>
      <c r="R7" s="4"/>
      <c r="S7" s="4"/>
      <c r="T7" s="4"/>
      <c r="U7" s="4"/>
      <c r="V7" s="4"/>
    </row>
    <row r="8" spans="1:23" s="71" customFormat="1" ht="15.75" x14ac:dyDescent="0.25">
      <c r="A8" s="25" t="s">
        <v>3</v>
      </c>
      <c r="B8" s="127">
        <v>14390.000000000002</v>
      </c>
      <c r="C8" s="127">
        <v>4797.6000000000004</v>
      </c>
      <c r="D8" s="127">
        <v>9592.2999999999993</v>
      </c>
      <c r="E8" s="127">
        <v>14818.53459387506</v>
      </c>
      <c r="F8" s="127">
        <v>5005.4732103250108</v>
      </c>
      <c r="G8" s="127">
        <v>9813.061383550028</v>
      </c>
      <c r="H8" s="127">
        <v>15082.448775224981</v>
      </c>
      <c r="I8" s="127">
        <v>5179.3013497750035</v>
      </c>
      <c r="J8" s="127">
        <v>9903.1474254498989</v>
      </c>
      <c r="K8" s="127">
        <v>15106.190782949938</v>
      </c>
      <c r="L8" s="127">
        <v>5100.1306511000175</v>
      </c>
      <c r="M8" s="127">
        <v>10006.060131849963</v>
      </c>
      <c r="N8" s="4"/>
      <c r="O8" s="4"/>
      <c r="P8" s="4"/>
      <c r="Q8" s="4"/>
      <c r="R8" s="4"/>
      <c r="S8" s="4"/>
      <c r="T8" s="4"/>
      <c r="U8" s="4"/>
      <c r="V8" s="4"/>
      <c r="W8" s="42"/>
    </row>
    <row r="9" spans="1:23" ht="15.75" x14ac:dyDescent="0.25">
      <c r="A9" s="28" t="s">
        <v>139</v>
      </c>
      <c r="B9" s="140">
        <v>2546.5</v>
      </c>
      <c r="C9" s="140">
        <v>1212.9000000000001</v>
      </c>
      <c r="D9" s="140">
        <v>1333.6</v>
      </c>
      <c r="E9" s="140">
        <v>2564.7694000749989</v>
      </c>
      <c r="F9" s="140">
        <v>1216.4357792249989</v>
      </c>
      <c r="G9" s="140">
        <v>1348.3336208499973</v>
      </c>
      <c r="H9" s="140">
        <v>2578.9857560749997</v>
      </c>
      <c r="I9" s="140">
        <v>1229.5835157000013</v>
      </c>
      <c r="J9" s="140">
        <v>1349.4022403749982</v>
      </c>
      <c r="K9" s="140">
        <v>2521.3705898250023</v>
      </c>
      <c r="L9" s="140">
        <v>1203.9235352000017</v>
      </c>
      <c r="M9" s="140">
        <v>1317.4470546250002</v>
      </c>
      <c r="N9" s="4"/>
      <c r="O9" s="4"/>
      <c r="P9" s="4"/>
      <c r="Q9" s="4"/>
      <c r="R9" s="4"/>
      <c r="S9" s="4"/>
      <c r="T9" s="4"/>
      <c r="U9" s="4"/>
      <c r="V9" s="4"/>
    </row>
    <row r="10" spans="1:23" ht="15.75" x14ac:dyDescent="0.25">
      <c r="A10" s="29" t="s">
        <v>140</v>
      </c>
      <c r="B10" s="121">
        <v>1288.3</v>
      </c>
      <c r="C10" s="121">
        <v>556.6</v>
      </c>
      <c r="D10" s="121">
        <v>731.7</v>
      </c>
      <c r="E10" s="121">
        <v>1303.6056426249993</v>
      </c>
      <c r="F10" s="121">
        <v>574.29997729999957</v>
      </c>
      <c r="G10" s="121">
        <v>729.30566532499995</v>
      </c>
      <c r="H10" s="121">
        <v>1312.9786882000021</v>
      </c>
      <c r="I10" s="121">
        <v>580.74991775000046</v>
      </c>
      <c r="J10" s="121">
        <v>732.22877045000121</v>
      </c>
      <c r="K10" s="400">
        <v>1276.529029</v>
      </c>
      <c r="L10" s="400">
        <v>553.47790640000017</v>
      </c>
      <c r="M10" s="400">
        <v>723.05112259999953</v>
      </c>
      <c r="N10" s="4"/>
      <c r="O10" s="4"/>
      <c r="P10" s="4"/>
      <c r="Q10" s="4"/>
      <c r="R10" s="4"/>
      <c r="S10" s="4"/>
      <c r="T10" s="4"/>
      <c r="U10" s="4"/>
      <c r="V10" s="4"/>
    </row>
    <row r="11" spans="1:23" ht="15.75" x14ac:dyDescent="0.25">
      <c r="A11" s="29" t="s">
        <v>141</v>
      </c>
      <c r="B11" s="121">
        <v>1536.1</v>
      </c>
      <c r="C11" s="121">
        <v>559.9</v>
      </c>
      <c r="D11" s="121">
        <v>976.2</v>
      </c>
      <c r="E11" s="121">
        <v>1592.6139978749995</v>
      </c>
      <c r="F11" s="121">
        <v>577.39538427500042</v>
      </c>
      <c r="G11" s="121">
        <v>1015.2186135999992</v>
      </c>
      <c r="H11" s="121">
        <v>1652.320503124997</v>
      </c>
      <c r="I11" s="121">
        <v>589.2564050250005</v>
      </c>
      <c r="J11" s="121">
        <v>1063.0640981000001</v>
      </c>
      <c r="K11" s="400">
        <v>1683.7118888749985</v>
      </c>
      <c r="L11" s="400">
        <v>601.44982575000006</v>
      </c>
      <c r="M11" s="400">
        <v>1082.2620631249999</v>
      </c>
    </row>
    <row r="12" spans="1:23" ht="15.75" x14ac:dyDescent="0.25">
      <c r="A12" s="29" t="s">
        <v>189</v>
      </c>
      <c r="B12" s="121">
        <v>693.8</v>
      </c>
      <c r="C12" s="121">
        <v>144.9</v>
      </c>
      <c r="D12" s="121">
        <v>548.9</v>
      </c>
      <c r="E12" s="121">
        <v>706.24601565000023</v>
      </c>
      <c r="F12" s="121">
        <v>158.26685842500004</v>
      </c>
      <c r="G12" s="121">
        <v>547.97915722499965</v>
      </c>
      <c r="H12" s="121">
        <v>715.47497394999971</v>
      </c>
      <c r="I12" s="121">
        <v>172.50914945000002</v>
      </c>
      <c r="J12" s="121">
        <v>542.9658244999996</v>
      </c>
      <c r="K12" s="400">
        <v>687.92094520000114</v>
      </c>
      <c r="L12" s="400">
        <v>156.17982987500011</v>
      </c>
      <c r="M12" s="400">
        <v>531.74111532499978</v>
      </c>
    </row>
    <row r="13" spans="1:23" ht="15.75" x14ac:dyDescent="0.25">
      <c r="A13" s="29" t="s">
        <v>190</v>
      </c>
      <c r="B13" s="121">
        <v>544.1</v>
      </c>
      <c r="C13" s="121">
        <v>107</v>
      </c>
      <c r="D13" s="121">
        <v>437.1</v>
      </c>
      <c r="E13" s="121">
        <v>572.72508619999985</v>
      </c>
      <c r="F13" s="121">
        <v>121.08084922500001</v>
      </c>
      <c r="G13" s="121">
        <v>451.64423697500047</v>
      </c>
      <c r="H13" s="121">
        <v>543.17247980000002</v>
      </c>
      <c r="I13" s="121">
        <v>119.71482079999996</v>
      </c>
      <c r="J13" s="121">
        <v>423.45765899999992</v>
      </c>
      <c r="K13" s="400">
        <v>539.93167827500031</v>
      </c>
      <c r="L13" s="400">
        <v>116.89579467500002</v>
      </c>
      <c r="M13" s="400">
        <v>423.03588360000049</v>
      </c>
    </row>
    <row r="14" spans="1:23" ht="15.75" x14ac:dyDescent="0.25">
      <c r="A14" s="29" t="s">
        <v>191</v>
      </c>
      <c r="B14" s="121">
        <v>516.29999999999995</v>
      </c>
      <c r="C14" s="121">
        <v>90</v>
      </c>
      <c r="D14" s="121">
        <v>426.3</v>
      </c>
      <c r="E14" s="121">
        <v>495.11856022499921</v>
      </c>
      <c r="F14" s="121">
        <v>88.919587725</v>
      </c>
      <c r="G14" s="121">
        <v>406.19897249999963</v>
      </c>
      <c r="H14" s="121">
        <v>489.0623013500001</v>
      </c>
      <c r="I14" s="121">
        <v>99.022506750000005</v>
      </c>
      <c r="J14" s="121">
        <v>390.03979459999994</v>
      </c>
      <c r="K14" s="400">
        <v>494.02933820000078</v>
      </c>
      <c r="L14" s="400">
        <v>96.063041600000005</v>
      </c>
      <c r="M14" s="400">
        <v>397.96629660000042</v>
      </c>
    </row>
    <row r="15" spans="1:23" ht="15.75" x14ac:dyDescent="0.25">
      <c r="A15" s="29" t="s">
        <v>192</v>
      </c>
      <c r="B15" s="121">
        <v>522</v>
      </c>
      <c r="C15" s="121">
        <v>82.7</v>
      </c>
      <c r="D15" s="121">
        <v>439.2</v>
      </c>
      <c r="E15" s="121">
        <v>519.36643415000003</v>
      </c>
      <c r="F15" s="121">
        <v>93.061618149999973</v>
      </c>
      <c r="G15" s="121">
        <v>426.3048159999999</v>
      </c>
      <c r="H15" s="121">
        <v>519.13126089999957</v>
      </c>
      <c r="I15" s="121">
        <v>89.460780999999969</v>
      </c>
      <c r="J15" s="121">
        <v>429.6704798999998</v>
      </c>
      <c r="K15" s="400">
        <v>497.20899057500031</v>
      </c>
      <c r="L15" s="400">
        <v>79.201664625000035</v>
      </c>
      <c r="M15" s="400">
        <v>418.00732595000022</v>
      </c>
    </row>
    <row r="16" spans="1:23" ht="15.75" x14ac:dyDescent="0.25">
      <c r="A16" s="29" t="s">
        <v>193</v>
      </c>
      <c r="B16" s="121">
        <v>580.70000000000005</v>
      </c>
      <c r="C16" s="121">
        <v>91.8</v>
      </c>
      <c r="D16" s="121">
        <v>488.9</v>
      </c>
      <c r="E16" s="121">
        <v>604.9420401250004</v>
      </c>
      <c r="F16" s="121">
        <v>99.419265225000004</v>
      </c>
      <c r="G16" s="121">
        <v>505.52277489999989</v>
      </c>
      <c r="H16" s="121">
        <v>574.9517884749996</v>
      </c>
      <c r="I16" s="121">
        <v>96.660997174999949</v>
      </c>
      <c r="J16" s="121">
        <v>478.29079130000002</v>
      </c>
      <c r="K16" s="400">
        <v>582.45933532499987</v>
      </c>
      <c r="L16" s="400">
        <v>91.570414075000016</v>
      </c>
      <c r="M16" s="400">
        <v>490.88892125000012</v>
      </c>
    </row>
    <row r="17" spans="1:13" ht="15.75" x14ac:dyDescent="0.25">
      <c r="A17" s="29" t="s">
        <v>194</v>
      </c>
      <c r="B17" s="121">
        <v>692.7</v>
      </c>
      <c r="C17" s="121">
        <v>120.2</v>
      </c>
      <c r="D17" s="121">
        <v>572.5</v>
      </c>
      <c r="E17" s="121">
        <v>699.81364602500037</v>
      </c>
      <c r="F17" s="121">
        <v>126.15196859999999</v>
      </c>
      <c r="G17" s="121">
        <v>573.66167742499999</v>
      </c>
      <c r="H17" s="121">
        <v>699.68965430000128</v>
      </c>
      <c r="I17" s="121">
        <v>128.80448629999998</v>
      </c>
      <c r="J17" s="121">
        <v>570.88516800000048</v>
      </c>
      <c r="K17" s="400">
        <v>688.45453884999995</v>
      </c>
      <c r="L17" s="400">
        <v>123.31960239999998</v>
      </c>
      <c r="M17" s="400">
        <v>565.13493644999994</v>
      </c>
    </row>
    <row r="18" spans="1:13" ht="15.75" x14ac:dyDescent="0.25">
      <c r="A18" s="29" t="s">
        <v>195</v>
      </c>
      <c r="B18" s="121">
        <v>752.5</v>
      </c>
      <c r="C18" s="121">
        <v>174.3</v>
      </c>
      <c r="D18" s="121">
        <v>578.20000000000005</v>
      </c>
      <c r="E18" s="121">
        <v>809.02402609999899</v>
      </c>
      <c r="F18" s="121">
        <v>190.68691305000002</v>
      </c>
      <c r="G18" s="121">
        <v>618.33711304999918</v>
      </c>
      <c r="H18" s="121">
        <v>817.55627757500042</v>
      </c>
      <c r="I18" s="121">
        <v>201.37774977500004</v>
      </c>
      <c r="J18" s="121">
        <v>616.17852779999998</v>
      </c>
      <c r="K18" s="400">
        <v>845.59760865000101</v>
      </c>
      <c r="L18" s="400">
        <v>192.71144502500002</v>
      </c>
      <c r="M18" s="400">
        <v>652.88616362500125</v>
      </c>
    </row>
    <row r="19" spans="1:13" ht="15.75" x14ac:dyDescent="0.25">
      <c r="A19" s="30" t="s">
        <v>43</v>
      </c>
      <c r="B19" s="122">
        <v>4717</v>
      </c>
      <c r="C19" s="122">
        <v>1657.3</v>
      </c>
      <c r="D19" s="122">
        <v>3059.7</v>
      </c>
      <c r="E19" s="122">
        <v>4950.3097448250328</v>
      </c>
      <c r="F19" s="122">
        <v>1759.7550091249989</v>
      </c>
      <c r="G19" s="122">
        <v>3190.5547357000023</v>
      </c>
      <c r="H19" s="122">
        <v>5179.1250914749871</v>
      </c>
      <c r="I19" s="122">
        <v>1872.1610200500054</v>
      </c>
      <c r="J19" s="122">
        <v>3306.9640714250068</v>
      </c>
      <c r="K19" s="122">
        <v>5288.9768401750098</v>
      </c>
      <c r="L19" s="122">
        <v>1885.3375914749993</v>
      </c>
      <c r="M19" s="122">
        <v>3403.6392487000121</v>
      </c>
    </row>
    <row r="20" spans="1:13" ht="18.75" x14ac:dyDescent="0.3">
      <c r="A20" s="23" t="s">
        <v>512</v>
      </c>
      <c r="B20" s="23"/>
      <c r="C20" s="23"/>
      <c r="D20" s="23"/>
      <c r="E20" s="23"/>
      <c r="F20" s="23"/>
      <c r="G20" s="1"/>
      <c r="H20" s="1"/>
      <c r="I20" s="1"/>
      <c r="J20" s="1"/>
    </row>
    <row r="21" spans="1:13" ht="18.75" x14ac:dyDescent="0.3">
      <c r="A21" s="23" t="s">
        <v>515</v>
      </c>
      <c r="B21" s="23"/>
      <c r="C21" s="23"/>
      <c r="D21" s="23"/>
      <c r="E21" s="23"/>
      <c r="F21" s="23"/>
      <c r="G21" s="1"/>
      <c r="H21" s="1"/>
      <c r="I21" s="1"/>
      <c r="J21" s="1"/>
    </row>
    <row r="22" spans="1:13" ht="18" x14ac:dyDescent="0.25">
      <c r="A22" s="32"/>
      <c r="B22" s="32"/>
      <c r="C22" s="32"/>
      <c r="D22" s="32"/>
      <c r="E22" s="32"/>
      <c r="F22" s="32"/>
    </row>
  </sheetData>
  <mergeCells count="8">
    <mergeCell ref="A1:M1"/>
    <mergeCell ref="K3:M3"/>
    <mergeCell ref="A2:M2"/>
    <mergeCell ref="B4:D5"/>
    <mergeCell ref="E4:G5"/>
    <mergeCell ref="K4:M5"/>
    <mergeCell ref="A4:A7"/>
    <mergeCell ref="H4:J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23"/>
  <sheetViews>
    <sheetView workbookViewId="0">
      <selection activeCell="N9" sqref="N9"/>
    </sheetView>
  </sheetViews>
  <sheetFormatPr defaultRowHeight="14.25" x14ac:dyDescent="0.2"/>
  <cols>
    <col min="1" max="1" width="14.375" customWidth="1"/>
    <col min="2" max="8" width="10.75" customWidth="1"/>
    <col min="11" max="11" width="14.125" customWidth="1"/>
  </cols>
  <sheetData>
    <row r="1" spans="1:25" ht="21" x14ac:dyDescent="0.35">
      <c r="A1" s="582" t="s">
        <v>470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</row>
    <row r="2" spans="1:25" ht="21" x14ac:dyDescent="0.35">
      <c r="A2" s="582" t="s">
        <v>540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25" s="361" customFormat="1" ht="21" x14ac:dyDescent="0.35">
      <c r="A3" s="582"/>
      <c r="B3" s="582"/>
      <c r="C3" s="582"/>
      <c r="D3" s="582"/>
      <c r="E3" s="368"/>
      <c r="F3" s="368"/>
      <c r="G3" s="368"/>
      <c r="H3" s="368"/>
      <c r="I3" s="368"/>
      <c r="J3" s="368"/>
      <c r="K3" s="368"/>
    </row>
    <row r="4" spans="1:25" ht="15.75" x14ac:dyDescent="0.25">
      <c r="A4" s="1"/>
      <c r="B4" s="1"/>
      <c r="C4" s="1"/>
      <c r="D4" s="1"/>
      <c r="E4" s="1"/>
      <c r="F4" s="601"/>
      <c r="G4" s="601"/>
      <c r="H4" s="601"/>
      <c r="I4" s="601" t="s">
        <v>345</v>
      </c>
      <c r="J4" s="601"/>
      <c r="K4" s="601"/>
    </row>
    <row r="5" spans="1:25" ht="15.6" customHeight="1" x14ac:dyDescent="0.2">
      <c r="A5" s="596" t="s">
        <v>30</v>
      </c>
      <c r="B5" s="617" t="s">
        <v>304</v>
      </c>
      <c r="C5" s="618"/>
      <c r="D5" s="619"/>
      <c r="E5" s="617" t="s">
        <v>405</v>
      </c>
      <c r="F5" s="618"/>
      <c r="G5" s="619"/>
      <c r="H5" s="617" t="s">
        <v>431</v>
      </c>
      <c r="I5" s="618"/>
      <c r="J5" s="619"/>
      <c r="K5" s="596" t="s">
        <v>52</v>
      </c>
    </row>
    <row r="6" spans="1:25" ht="15.6" customHeight="1" x14ac:dyDescent="0.2">
      <c r="A6" s="616"/>
      <c r="B6" s="620"/>
      <c r="C6" s="621"/>
      <c r="D6" s="622"/>
      <c r="E6" s="620"/>
      <c r="F6" s="621"/>
      <c r="G6" s="622"/>
      <c r="H6" s="620"/>
      <c r="I6" s="621"/>
      <c r="J6" s="622"/>
      <c r="K6" s="616"/>
    </row>
    <row r="7" spans="1:25" s="258" customFormat="1" ht="15.6" customHeight="1" x14ac:dyDescent="0.25">
      <c r="A7" s="616"/>
      <c r="B7" s="178" t="s">
        <v>3</v>
      </c>
      <c r="C7" s="178" t="s">
        <v>31</v>
      </c>
      <c r="D7" s="178" t="s">
        <v>32</v>
      </c>
      <c r="E7" s="313" t="s">
        <v>3</v>
      </c>
      <c r="F7" s="313" t="s">
        <v>31</v>
      </c>
      <c r="G7" s="313" t="s">
        <v>32</v>
      </c>
      <c r="H7" s="313" t="s">
        <v>3</v>
      </c>
      <c r="I7" s="313" t="s">
        <v>31</v>
      </c>
      <c r="J7" s="313" t="s">
        <v>32</v>
      </c>
      <c r="K7" s="616"/>
    </row>
    <row r="8" spans="1:25" ht="15.75" x14ac:dyDescent="0.2">
      <c r="A8" s="616"/>
      <c r="B8" s="312" t="s">
        <v>4</v>
      </c>
      <c r="C8" s="312" t="s">
        <v>324</v>
      </c>
      <c r="D8" s="312" t="s">
        <v>325</v>
      </c>
      <c r="E8" s="312" t="s">
        <v>4</v>
      </c>
      <c r="F8" s="312" t="s">
        <v>324</v>
      </c>
      <c r="G8" s="312" t="s">
        <v>325</v>
      </c>
      <c r="H8" s="312" t="s">
        <v>4</v>
      </c>
      <c r="I8" s="312" t="s">
        <v>324</v>
      </c>
      <c r="J8" s="312" t="s">
        <v>325</v>
      </c>
      <c r="K8" s="616"/>
    </row>
    <row r="9" spans="1:25" s="71" customFormat="1" ht="15.75" x14ac:dyDescent="0.25">
      <c r="A9" s="25" t="s">
        <v>3</v>
      </c>
      <c r="B9" s="127">
        <v>15640.369209949959</v>
      </c>
      <c r="C9" s="127">
        <v>5225.3216761999956</v>
      </c>
      <c r="D9" s="127">
        <v>10415.047533749941</v>
      </c>
      <c r="E9" s="293">
        <v>16266.851720225077</v>
      </c>
      <c r="F9" s="293">
        <v>5497.984322575001</v>
      </c>
      <c r="G9" s="293">
        <v>10768.867397649972</v>
      </c>
      <c r="H9" s="293">
        <v>16690.22735234999</v>
      </c>
      <c r="I9" s="293">
        <v>5720.082881950023</v>
      </c>
      <c r="J9" s="293">
        <v>10970.144470400002</v>
      </c>
      <c r="K9" s="6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5.75" x14ac:dyDescent="0.25">
      <c r="A10" s="28" t="s">
        <v>139</v>
      </c>
      <c r="B10" s="140">
        <v>2526.0371862999959</v>
      </c>
      <c r="C10" s="140">
        <v>1208.2469759249998</v>
      </c>
      <c r="D10" s="140">
        <v>1317.7902103750002</v>
      </c>
      <c r="E10" s="294">
        <v>2453.116612875006</v>
      </c>
      <c r="F10" s="294">
        <v>1165.6018069250015</v>
      </c>
      <c r="G10" s="294">
        <v>1287.5148059500007</v>
      </c>
      <c r="H10" s="294">
        <v>2444.7594357250046</v>
      </c>
      <c r="I10" s="294">
        <v>1166.7815495999987</v>
      </c>
      <c r="J10" s="294">
        <v>1277.9778861250061</v>
      </c>
      <c r="K10" s="28" t="s">
        <v>86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5.75" x14ac:dyDescent="0.25">
      <c r="A11" s="29" t="s">
        <v>140</v>
      </c>
      <c r="B11" s="400">
        <v>1297.1772485749977</v>
      </c>
      <c r="C11" s="400">
        <v>559.27033319999998</v>
      </c>
      <c r="D11" s="400">
        <v>737.90691537500038</v>
      </c>
      <c r="E11" s="401">
        <v>1281.0191190500027</v>
      </c>
      <c r="F11" s="401">
        <v>548.02621829999987</v>
      </c>
      <c r="G11" s="401">
        <v>732.99290075000044</v>
      </c>
      <c r="H11" s="401">
        <v>1318.6553154249973</v>
      </c>
      <c r="I11" s="401">
        <v>581.2291385749993</v>
      </c>
      <c r="J11" s="401">
        <v>737.42617685000153</v>
      </c>
      <c r="K11" s="29" t="s">
        <v>34</v>
      </c>
    </row>
    <row r="12" spans="1:25" ht="15.75" x14ac:dyDescent="0.25">
      <c r="A12" s="29" t="s">
        <v>141</v>
      </c>
      <c r="B12" s="400">
        <v>1727.3097774500009</v>
      </c>
      <c r="C12" s="400">
        <v>600.52388272499945</v>
      </c>
      <c r="D12" s="400">
        <v>1126.7858947250018</v>
      </c>
      <c r="E12" s="401">
        <v>1686.3543812499986</v>
      </c>
      <c r="F12" s="401">
        <v>624.69097842499991</v>
      </c>
      <c r="G12" s="401">
        <v>1061.6634028250014</v>
      </c>
      <c r="H12" s="401">
        <v>1745.1953992250012</v>
      </c>
      <c r="I12" s="401">
        <v>657.80973247500015</v>
      </c>
      <c r="J12" s="401">
        <v>1087.3856667500008</v>
      </c>
      <c r="K12" s="29" t="s">
        <v>35</v>
      </c>
    </row>
    <row r="13" spans="1:25" ht="15.75" x14ac:dyDescent="0.25">
      <c r="A13" s="29" t="s">
        <v>189</v>
      </c>
      <c r="B13" s="400">
        <v>715.10306832499907</v>
      </c>
      <c r="C13" s="400">
        <v>176.01453107499998</v>
      </c>
      <c r="D13" s="400">
        <v>539.08853724999938</v>
      </c>
      <c r="E13" s="401">
        <v>632.3116383999992</v>
      </c>
      <c r="F13" s="401">
        <v>143.69888905000005</v>
      </c>
      <c r="G13" s="401">
        <v>488.61274934999972</v>
      </c>
      <c r="H13" s="401">
        <v>603.5793261500005</v>
      </c>
      <c r="I13" s="401">
        <v>142.72783220000005</v>
      </c>
      <c r="J13" s="401">
        <v>460.85149395000019</v>
      </c>
      <c r="K13" s="29" t="s">
        <v>36</v>
      </c>
    </row>
    <row r="14" spans="1:25" ht="15.75" x14ac:dyDescent="0.25">
      <c r="A14" s="29" t="s">
        <v>190</v>
      </c>
      <c r="B14" s="400">
        <v>572.5668881749998</v>
      </c>
      <c r="C14" s="400">
        <v>114.725256075</v>
      </c>
      <c r="D14" s="400">
        <v>457.84163210000008</v>
      </c>
      <c r="E14" s="401">
        <v>535.45066817499992</v>
      </c>
      <c r="F14" s="401">
        <v>91.993414225000009</v>
      </c>
      <c r="G14" s="401">
        <v>443.45725394999999</v>
      </c>
      <c r="H14" s="401">
        <v>511.50851660000006</v>
      </c>
      <c r="I14" s="401">
        <v>98.273039499999982</v>
      </c>
      <c r="J14" s="401">
        <v>413.23547710000008</v>
      </c>
      <c r="K14" s="29" t="s">
        <v>37</v>
      </c>
    </row>
    <row r="15" spans="1:25" ht="15.75" x14ac:dyDescent="0.25">
      <c r="A15" s="29" t="s">
        <v>191</v>
      </c>
      <c r="B15" s="400">
        <v>507.87480140000042</v>
      </c>
      <c r="C15" s="400">
        <v>95.291025525000052</v>
      </c>
      <c r="D15" s="400">
        <v>412.58377587500047</v>
      </c>
      <c r="E15" s="401">
        <v>524.49673039999948</v>
      </c>
      <c r="F15" s="401">
        <v>94.33871849999997</v>
      </c>
      <c r="G15" s="401">
        <v>430.15801189999951</v>
      </c>
      <c r="H15" s="401">
        <v>542.73345190000043</v>
      </c>
      <c r="I15" s="401">
        <v>95.019950399999942</v>
      </c>
      <c r="J15" s="401">
        <v>447.71350150000035</v>
      </c>
      <c r="K15" s="29" t="s">
        <v>38</v>
      </c>
    </row>
    <row r="16" spans="1:25" ht="15.75" x14ac:dyDescent="0.25">
      <c r="A16" s="29" t="s">
        <v>192</v>
      </c>
      <c r="B16" s="400">
        <v>508.85728722500011</v>
      </c>
      <c r="C16" s="400">
        <v>84.941566499999993</v>
      </c>
      <c r="D16" s="400">
        <v>423.91572072500054</v>
      </c>
      <c r="E16" s="401">
        <v>551.85223067499976</v>
      </c>
      <c r="F16" s="401">
        <v>92.644570049999956</v>
      </c>
      <c r="G16" s="401">
        <v>459.20766062499985</v>
      </c>
      <c r="H16" s="401">
        <v>552.61735407499987</v>
      </c>
      <c r="I16" s="401">
        <v>95.471566399999958</v>
      </c>
      <c r="J16" s="401">
        <v>457.14578767499984</v>
      </c>
      <c r="K16" s="29" t="s">
        <v>39</v>
      </c>
    </row>
    <row r="17" spans="1:11" ht="15.75" x14ac:dyDescent="0.25">
      <c r="A17" s="29" t="s">
        <v>193</v>
      </c>
      <c r="B17" s="400">
        <v>610.45253564999973</v>
      </c>
      <c r="C17" s="400">
        <v>96.240795675000001</v>
      </c>
      <c r="D17" s="400">
        <v>514.211739975</v>
      </c>
      <c r="E17" s="401">
        <v>639.50353950000022</v>
      </c>
      <c r="F17" s="401">
        <v>93.663444125000026</v>
      </c>
      <c r="G17" s="401">
        <v>545.84009537499935</v>
      </c>
      <c r="H17" s="401">
        <v>655.97090834999926</v>
      </c>
      <c r="I17" s="401">
        <v>103.86048449999997</v>
      </c>
      <c r="J17" s="401">
        <v>552.11042384999973</v>
      </c>
      <c r="K17" s="29" t="s">
        <v>40</v>
      </c>
    </row>
    <row r="18" spans="1:11" ht="15.75" x14ac:dyDescent="0.25">
      <c r="A18" s="29" t="s">
        <v>194</v>
      </c>
      <c r="B18" s="400">
        <v>716.35029407500053</v>
      </c>
      <c r="C18" s="400">
        <v>124.72286934999998</v>
      </c>
      <c r="D18" s="400">
        <v>591.62742472500008</v>
      </c>
      <c r="E18" s="401">
        <v>762.19018317500127</v>
      </c>
      <c r="F18" s="401">
        <v>139.49718032499996</v>
      </c>
      <c r="G18" s="401">
        <v>622.69300284999986</v>
      </c>
      <c r="H18" s="401">
        <v>782.77775020000081</v>
      </c>
      <c r="I18" s="401">
        <v>139.74167044999996</v>
      </c>
      <c r="J18" s="401">
        <v>643.03607975000023</v>
      </c>
      <c r="K18" s="29" t="s">
        <v>41</v>
      </c>
    </row>
    <row r="19" spans="1:11" ht="15.75" x14ac:dyDescent="0.25">
      <c r="A19" s="29" t="s">
        <v>195</v>
      </c>
      <c r="B19" s="400">
        <v>899.76610240000059</v>
      </c>
      <c r="C19" s="400">
        <v>193.22054502500004</v>
      </c>
      <c r="D19" s="400">
        <v>706.54555737499982</v>
      </c>
      <c r="E19" s="401">
        <v>933.95062942500169</v>
      </c>
      <c r="F19" s="401">
        <v>195.31474470000003</v>
      </c>
      <c r="G19" s="401">
        <v>738.63588472500055</v>
      </c>
      <c r="H19" s="401">
        <v>943.59947767499875</v>
      </c>
      <c r="I19" s="401">
        <v>203.79554110000012</v>
      </c>
      <c r="J19" s="401">
        <v>739.80393657500042</v>
      </c>
      <c r="K19" s="29" t="s">
        <v>42</v>
      </c>
    </row>
    <row r="20" spans="1:11" ht="15.75" x14ac:dyDescent="0.25">
      <c r="A20" s="30" t="s">
        <v>43</v>
      </c>
      <c r="B20" s="122">
        <v>5558.874020375034</v>
      </c>
      <c r="C20" s="122">
        <v>1972.1238951249957</v>
      </c>
      <c r="D20" s="122">
        <v>3586.7501252499824</v>
      </c>
      <c r="E20" s="295">
        <v>6266.605987299994</v>
      </c>
      <c r="F20" s="295">
        <v>2308.5143579500027</v>
      </c>
      <c r="G20" s="295">
        <v>3958.0916293499872</v>
      </c>
      <c r="H20" s="295">
        <v>6588.8304170250613</v>
      </c>
      <c r="I20" s="295">
        <v>2435.372376750001</v>
      </c>
      <c r="J20" s="295">
        <v>4153.4580402749998</v>
      </c>
      <c r="K20" s="30" t="s">
        <v>196</v>
      </c>
    </row>
    <row r="21" spans="1:11" ht="18.75" x14ac:dyDescent="0.3">
      <c r="A21" s="23" t="s">
        <v>512</v>
      </c>
      <c r="B21" s="23"/>
      <c r="C21" s="23"/>
      <c r="D21" s="23"/>
      <c r="E21" s="23"/>
      <c r="F21" s="23"/>
      <c r="G21" s="23"/>
      <c r="H21" s="37"/>
      <c r="I21" s="32"/>
    </row>
    <row r="22" spans="1:11" ht="18.75" x14ac:dyDescent="0.3">
      <c r="A22" s="23" t="s">
        <v>513</v>
      </c>
      <c r="B22" s="23"/>
      <c r="C22" s="23"/>
      <c r="D22" s="23"/>
      <c r="E22" s="23"/>
      <c r="F22" s="23"/>
      <c r="G22" s="23"/>
      <c r="H22" s="23"/>
      <c r="I22" s="32"/>
    </row>
    <row r="23" spans="1:11" ht="18" x14ac:dyDescent="0.25">
      <c r="A23" s="32"/>
      <c r="B23" s="32"/>
      <c r="C23" s="32"/>
      <c r="D23" s="32"/>
      <c r="E23" s="32"/>
      <c r="F23" s="32"/>
      <c r="G23" s="32"/>
      <c r="H23" s="32"/>
      <c r="I23" s="32"/>
    </row>
  </sheetData>
  <mergeCells count="10">
    <mergeCell ref="A1:K1"/>
    <mergeCell ref="A2:K2"/>
    <mergeCell ref="H5:J6"/>
    <mergeCell ref="B5:D6"/>
    <mergeCell ref="F4:H4"/>
    <mergeCell ref="A5:A8"/>
    <mergeCell ref="K5:K8"/>
    <mergeCell ref="E5:G6"/>
    <mergeCell ref="I4:K4"/>
    <mergeCell ref="A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51"/>
  <sheetViews>
    <sheetView zoomScale="160" zoomScaleNormal="160" workbookViewId="0">
      <selection activeCell="I5" sqref="I5"/>
    </sheetView>
  </sheetViews>
  <sheetFormatPr defaultRowHeight="14.25" x14ac:dyDescent="0.2"/>
  <cols>
    <col min="1" max="1" width="22.5" customWidth="1"/>
    <col min="2" max="2" width="5.75" customWidth="1"/>
    <col min="3" max="3" width="5.125" customWidth="1"/>
    <col min="4" max="4" width="5.25" customWidth="1"/>
    <col min="5" max="5" width="5.125" customWidth="1"/>
    <col min="6" max="6" width="5.375" customWidth="1"/>
    <col min="7" max="7" width="5.125" customWidth="1"/>
    <col min="8" max="8" width="26.375" customWidth="1"/>
  </cols>
  <sheetData>
    <row r="1" spans="1:10" ht="18.75" x14ac:dyDescent="0.3">
      <c r="A1" s="685" t="s">
        <v>471</v>
      </c>
      <c r="B1" s="685"/>
      <c r="C1" s="685"/>
      <c r="D1" s="685"/>
      <c r="E1" s="685"/>
      <c r="F1" s="685"/>
      <c r="G1" s="685"/>
      <c r="H1" s="685"/>
      <c r="I1" s="36"/>
    </row>
    <row r="2" spans="1:10" s="361" customFormat="1" ht="15" customHeight="1" x14ac:dyDescent="0.3">
      <c r="A2" s="685" t="s">
        <v>355</v>
      </c>
      <c r="B2" s="685"/>
      <c r="C2" s="685"/>
      <c r="D2" s="685"/>
      <c r="E2" s="685"/>
      <c r="F2" s="685"/>
      <c r="G2" s="685"/>
      <c r="H2" s="685"/>
      <c r="I2" s="36"/>
    </row>
    <row r="3" spans="1:10" s="258" customFormat="1" ht="15.6" customHeight="1" x14ac:dyDescent="0.3">
      <c r="A3" s="686" t="s">
        <v>541</v>
      </c>
      <c r="B3" s="686"/>
      <c r="C3" s="686"/>
      <c r="D3" s="686"/>
      <c r="E3" s="686"/>
      <c r="F3" s="686"/>
      <c r="G3" s="686"/>
      <c r="H3" s="686"/>
      <c r="I3" s="686"/>
    </row>
    <row r="4" spans="1:10" ht="16.149999999999999" customHeight="1" x14ac:dyDescent="0.35">
      <c r="A4" s="2"/>
      <c r="B4" s="2"/>
      <c r="C4" s="2"/>
      <c r="D4" s="2"/>
      <c r="E4" s="601"/>
      <c r="F4" s="647"/>
      <c r="G4" s="647"/>
      <c r="H4" s="156" t="s">
        <v>310</v>
      </c>
    </row>
    <row r="5" spans="1:10" ht="14.45" customHeight="1" x14ac:dyDescent="0.25">
      <c r="A5" s="701" t="s">
        <v>142</v>
      </c>
      <c r="B5" s="695" t="s">
        <v>294</v>
      </c>
      <c r="C5" s="696"/>
      <c r="D5" s="696"/>
      <c r="E5" s="696"/>
      <c r="F5" s="696"/>
      <c r="G5" s="697"/>
      <c r="H5" s="687" t="s">
        <v>326</v>
      </c>
    </row>
    <row r="6" spans="1:10" s="361" customFormat="1" ht="14.45" customHeight="1" x14ac:dyDescent="0.25">
      <c r="A6" s="702"/>
      <c r="B6" s="698" t="s">
        <v>353</v>
      </c>
      <c r="C6" s="699"/>
      <c r="D6" s="699"/>
      <c r="E6" s="699"/>
      <c r="F6" s="699"/>
      <c r="G6" s="700"/>
      <c r="H6" s="688"/>
    </row>
    <row r="7" spans="1:10" ht="15" x14ac:dyDescent="0.25">
      <c r="A7" s="702"/>
      <c r="B7" s="695" t="s">
        <v>3</v>
      </c>
      <c r="C7" s="697"/>
      <c r="D7" s="695" t="s">
        <v>31</v>
      </c>
      <c r="E7" s="697"/>
      <c r="F7" s="695" t="s">
        <v>32</v>
      </c>
      <c r="G7" s="697"/>
      <c r="H7" s="688"/>
    </row>
    <row r="8" spans="1:10" s="361" customFormat="1" ht="15" x14ac:dyDescent="0.25">
      <c r="A8" s="702"/>
      <c r="B8" s="698" t="s">
        <v>4</v>
      </c>
      <c r="C8" s="700"/>
      <c r="D8" s="698" t="s">
        <v>324</v>
      </c>
      <c r="E8" s="700"/>
      <c r="F8" s="698" t="s">
        <v>325</v>
      </c>
      <c r="G8" s="700"/>
      <c r="H8" s="688"/>
    </row>
    <row r="9" spans="1:10" ht="15" x14ac:dyDescent="0.25">
      <c r="A9" s="702"/>
      <c r="B9" s="364" t="s">
        <v>197</v>
      </c>
      <c r="C9" s="364" t="s">
        <v>198</v>
      </c>
      <c r="D9" s="364" t="s">
        <v>197</v>
      </c>
      <c r="E9" s="364" t="s">
        <v>198</v>
      </c>
      <c r="F9" s="364" t="s">
        <v>197</v>
      </c>
      <c r="G9" s="364" t="s">
        <v>198</v>
      </c>
      <c r="H9" s="688"/>
    </row>
    <row r="10" spans="1:10" s="361" customFormat="1" x14ac:dyDescent="0.2">
      <c r="A10" s="703"/>
      <c r="B10" s="365" t="s">
        <v>339</v>
      </c>
      <c r="C10" s="365" t="s">
        <v>336</v>
      </c>
      <c r="D10" s="365" t="s">
        <v>339</v>
      </c>
      <c r="E10" s="365" t="s">
        <v>336</v>
      </c>
      <c r="F10" s="365" t="s">
        <v>339</v>
      </c>
      <c r="G10" s="365" t="s">
        <v>336</v>
      </c>
      <c r="H10" s="689"/>
    </row>
    <row r="11" spans="1:10" ht="15" x14ac:dyDescent="0.25">
      <c r="A11" s="356">
        <v>2558</v>
      </c>
      <c r="B11" s="556">
        <v>16918.1208322003</v>
      </c>
      <c r="C11" s="317">
        <f>SUM(C12:C33)</f>
        <v>99.999999999998352</v>
      </c>
      <c r="D11" s="556">
        <v>9077.4826992999879</v>
      </c>
      <c r="E11" s="317">
        <f>SUM(E12:E33)</f>
        <v>99.999999999999915</v>
      </c>
      <c r="F11" s="556">
        <v>7840.6381329000687</v>
      </c>
      <c r="G11" s="317">
        <f>SUM(G12:G33)</f>
        <v>99.999999999999062</v>
      </c>
      <c r="H11" s="499">
        <v>2015</v>
      </c>
    </row>
    <row r="12" spans="1:10" ht="19.149999999999999" customHeight="1" x14ac:dyDescent="0.25">
      <c r="A12" s="357" t="s">
        <v>199</v>
      </c>
      <c r="B12" s="539">
        <v>1018.9951941000016</v>
      </c>
      <c r="C12" s="541">
        <f>(B12/B$11)*100</f>
        <v>6.0230991621749483</v>
      </c>
      <c r="D12" s="543">
        <v>633.63032250000026</v>
      </c>
      <c r="E12" s="541">
        <f>(D12/D$11)*100</f>
        <v>6.9802426894062037</v>
      </c>
      <c r="F12" s="543">
        <v>385.36487160000007</v>
      </c>
      <c r="G12" s="541">
        <f>(F12/F$11)*100</f>
        <v>4.9149682088116293</v>
      </c>
      <c r="H12" s="388" t="s">
        <v>370</v>
      </c>
      <c r="I12" s="544"/>
      <c r="J12" s="536"/>
    </row>
    <row r="13" spans="1:10" ht="15" x14ac:dyDescent="0.25">
      <c r="A13" s="358" t="s">
        <v>200</v>
      </c>
      <c r="B13" s="538">
        <v>66.42298550000001</v>
      </c>
      <c r="C13" s="540">
        <f t="shared" ref="C13:C33" si="0">(B13/B$11)*100</f>
        <v>0.39261444080466062</v>
      </c>
      <c r="D13" s="538">
        <v>50.41106229999999</v>
      </c>
      <c r="E13" s="540">
        <f t="shared" ref="E13:E33" si="1">(D13/D$11)*100</f>
        <v>0.55534187141868585</v>
      </c>
      <c r="F13" s="538">
        <v>16.011923199999998</v>
      </c>
      <c r="G13" s="540">
        <f t="shared" ref="G13:G33" si="2">(F13/F$11)*100</f>
        <v>0.20421709213708558</v>
      </c>
      <c r="H13" s="389" t="s">
        <v>371</v>
      </c>
      <c r="I13" s="544"/>
      <c r="J13" s="536"/>
    </row>
    <row r="14" spans="1:10" ht="15" x14ac:dyDescent="0.25">
      <c r="A14" s="358" t="s">
        <v>201</v>
      </c>
      <c r="B14" s="538">
        <v>5065.7989184000216</v>
      </c>
      <c r="C14" s="540">
        <f t="shared" si="0"/>
        <v>29.94303545083018</v>
      </c>
      <c r="D14" s="538">
        <v>2637.3709440999864</v>
      </c>
      <c r="E14" s="540">
        <f t="shared" si="1"/>
        <v>29.053990312791981</v>
      </c>
      <c r="F14" s="538">
        <v>2428.4279742999915</v>
      </c>
      <c r="G14" s="540">
        <f t="shared" si="2"/>
        <v>30.972325633931185</v>
      </c>
      <c r="H14" s="389" t="s">
        <v>372</v>
      </c>
      <c r="I14" s="544"/>
      <c r="J14" s="536"/>
    </row>
    <row r="15" spans="1:10" ht="16.149999999999999" customHeight="1" x14ac:dyDescent="0.25">
      <c r="A15" s="359" t="s">
        <v>202</v>
      </c>
      <c r="B15" s="538">
        <v>98.089249100000004</v>
      </c>
      <c r="C15" s="540">
        <f t="shared" si="0"/>
        <v>0.57978808682644289</v>
      </c>
      <c r="D15" s="538">
        <v>75.599516700000024</v>
      </c>
      <c r="E15" s="540">
        <f t="shared" si="1"/>
        <v>0.83282468503993834</v>
      </c>
      <c r="F15" s="538">
        <v>22.489732400000001</v>
      </c>
      <c r="G15" s="540">
        <f t="shared" si="2"/>
        <v>0.2868354848010512</v>
      </c>
      <c r="H15" s="389" t="s">
        <v>373</v>
      </c>
      <c r="I15" s="544"/>
      <c r="J15" s="536"/>
    </row>
    <row r="16" spans="1:10" ht="15" x14ac:dyDescent="0.25">
      <c r="A16" s="358" t="s">
        <v>203</v>
      </c>
      <c r="B16" s="538">
        <v>47.50347829999999</v>
      </c>
      <c r="C16" s="540">
        <f t="shared" si="0"/>
        <v>0.28078460232762081</v>
      </c>
      <c r="D16" s="538">
        <v>30.768017400000009</v>
      </c>
      <c r="E16" s="540">
        <f t="shared" si="1"/>
        <v>0.33894878590484884</v>
      </c>
      <c r="F16" s="538">
        <v>16.735460900000007</v>
      </c>
      <c r="G16" s="540">
        <f t="shared" si="2"/>
        <v>0.21344513821874278</v>
      </c>
      <c r="H16" s="389" t="s">
        <v>374</v>
      </c>
      <c r="I16" s="544"/>
      <c r="J16" s="536"/>
    </row>
    <row r="17" spans="1:10" ht="15" x14ac:dyDescent="0.25">
      <c r="A17" s="358" t="s">
        <v>204</v>
      </c>
      <c r="B17" s="538">
        <v>1119.8343762000045</v>
      </c>
      <c r="C17" s="540">
        <f t="shared" si="0"/>
        <v>6.6191416133440848</v>
      </c>
      <c r="D17" s="538">
        <v>939.12644240000066</v>
      </c>
      <c r="E17" s="540">
        <f t="shared" si="1"/>
        <v>10.345670418875287</v>
      </c>
      <c r="F17" s="538">
        <v>180.70793379999998</v>
      </c>
      <c r="G17" s="540">
        <f t="shared" si="2"/>
        <v>2.3047605403663787</v>
      </c>
      <c r="H17" s="389" t="s">
        <v>375</v>
      </c>
      <c r="I17" s="544"/>
      <c r="J17" s="536"/>
    </row>
    <row r="18" spans="1:10" ht="14.45" customHeight="1" x14ac:dyDescent="0.25">
      <c r="A18" s="358" t="s">
        <v>205</v>
      </c>
      <c r="B18" s="538">
        <v>2544.0706716999921</v>
      </c>
      <c r="C18" s="540">
        <f t="shared" si="0"/>
        <v>15.037548773489407</v>
      </c>
      <c r="D18" s="538">
        <v>1370.094535099995</v>
      </c>
      <c r="E18" s="540">
        <f t="shared" si="1"/>
        <v>15.093331273499977</v>
      </c>
      <c r="F18" s="538">
        <v>1173.9761366000027</v>
      </c>
      <c r="G18" s="540">
        <f t="shared" si="2"/>
        <v>14.97296669864008</v>
      </c>
      <c r="H18" s="389" t="s">
        <v>376</v>
      </c>
      <c r="I18" s="544"/>
      <c r="J18" s="536"/>
    </row>
    <row r="19" spans="1:10" ht="15" x14ac:dyDescent="0.25">
      <c r="A19" s="358" t="s">
        <v>206</v>
      </c>
      <c r="B19" s="538">
        <v>660.50814320000097</v>
      </c>
      <c r="C19" s="540">
        <f t="shared" si="0"/>
        <v>3.9041460322404973</v>
      </c>
      <c r="D19" s="538">
        <v>501.31157169999994</v>
      </c>
      <c r="E19" s="540">
        <f t="shared" si="1"/>
        <v>5.522583609425757</v>
      </c>
      <c r="F19" s="538">
        <v>159.19657150000018</v>
      </c>
      <c r="G19" s="540">
        <f t="shared" si="2"/>
        <v>2.0304032503680549</v>
      </c>
      <c r="H19" s="389" t="s">
        <v>377</v>
      </c>
      <c r="I19" s="544"/>
      <c r="J19" s="536"/>
    </row>
    <row r="20" spans="1:10" ht="15" x14ac:dyDescent="0.25">
      <c r="A20" s="358" t="s">
        <v>207</v>
      </c>
      <c r="B20" s="538">
        <v>885.51232620000087</v>
      </c>
      <c r="C20" s="540">
        <f t="shared" si="0"/>
        <v>5.2341056963880002</v>
      </c>
      <c r="D20" s="538">
        <v>303.39470889999956</v>
      </c>
      <c r="E20" s="540">
        <f t="shared" si="1"/>
        <v>3.3422780185898442</v>
      </c>
      <c r="F20" s="538">
        <v>582.11761730000057</v>
      </c>
      <c r="G20" s="540">
        <f t="shared" si="2"/>
        <v>7.4243653058974788</v>
      </c>
      <c r="H20" s="389" t="s">
        <v>378</v>
      </c>
      <c r="I20" s="544"/>
      <c r="J20" s="536"/>
    </row>
    <row r="21" spans="1:10" ht="15" x14ac:dyDescent="0.25">
      <c r="A21" s="358" t="s">
        <v>208</v>
      </c>
      <c r="B21" s="538">
        <v>213.30724160000008</v>
      </c>
      <c r="C21" s="540">
        <f t="shared" si="0"/>
        <v>1.260821126150204</v>
      </c>
      <c r="D21" s="538">
        <v>116.03003020000004</v>
      </c>
      <c r="E21" s="540">
        <f t="shared" si="1"/>
        <v>1.2782181364988745</v>
      </c>
      <c r="F21" s="538">
        <v>97.277211399999999</v>
      </c>
      <c r="G21" s="540">
        <f t="shared" si="2"/>
        <v>1.2406797731400905</v>
      </c>
      <c r="H21" s="389" t="s">
        <v>501</v>
      </c>
      <c r="I21" s="544"/>
      <c r="J21" s="536"/>
    </row>
    <row r="22" spans="1:10" ht="15" x14ac:dyDescent="0.25">
      <c r="A22" s="358" t="s">
        <v>209</v>
      </c>
      <c r="B22" s="538">
        <v>490.72914529999963</v>
      </c>
      <c r="C22" s="540">
        <f t="shared" si="0"/>
        <v>2.9006126044802425</v>
      </c>
      <c r="D22" s="538">
        <v>192.37269880000002</v>
      </c>
      <c r="E22" s="540">
        <f t="shared" si="1"/>
        <v>2.119229583492733</v>
      </c>
      <c r="F22" s="538">
        <v>298.3564465</v>
      </c>
      <c r="G22" s="540">
        <f t="shared" si="2"/>
        <v>3.8052571926265517</v>
      </c>
      <c r="H22" s="389" t="s">
        <v>379</v>
      </c>
      <c r="I22" s="544"/>
      <c r="J22" s="536"/>
    </row>
    <row r="23" spans="1:10" ht="15" x14ac:dyDescent="0.25">
      <c r="A23" s="358" t="s">
        <v>210</v>
      </c>
      <c r="B23" s="538">
        <v>157.34431679999994</v>
      </c>
      <c r="C23" s="540">
        <f t="shared" si="0"/>
        <v>0.93003424174939175</v>
      </c>
      <c r="D23" s="538">
        <v>77.195063800000014</v>
      </c>
      <c r="E23" s="540">
        <f t="shared" si="1"/>
        <v>0.85040166263222872</v>
      </c>
      <c r="F23" s="538">
        <v>80.149252999999987</v>
      </c>
      <c r="G23" s="540">
        <f t="shared" si="2"/>
        <v>1.0222286967139327</v>
      </c>
      <c r="H23" s="389" t="s">
        <v>380</v>
      </c>
      <c r="I23" s="544"/>
      <c r="J23" s="536"/>
    </row>
    <row r="24" spans="1:10" ht="15" x14ac:dyDescent="0.25">
      <c r="A24" s="358" t="s">
        <v>211</v>
      </c>
      <c r="B24" s="538">
        <v>274.59614539999984</v>
      </c>
      <c r="C24" s="540">
        <f t="shared" si="0"/>
        <v>1.6230889241396145</v>
      </c>
      <c r="D24" s="538">
        <v>135.13154940000004</v>
      </c>
      <c r="E24" s="540">
        <f t="shared" si="1"/>
        <v>1.4886456287096064</v>
      </c>
      <c r="F24" s="538">
        <v>139.464596</v>
      </c>
      <c r="G24" s="540">
        <f t="shared" si="2"/>
        <v>1.7787403733733509</v>
      </c>
      <c r="H24" s="389" t="s">
        <v>381</v>
      </c>
      <c r="I24" s="544"/>
      <c r="J24" s="536"/>
    </row>
    <row r="25" spans="1:10" ht="15" x14ac:dyDescent="0.25">
      <c r="A25" s="358" t="s">
        <v>212</v>
      </c>
      <c r="B25" s="538">
        <v>436.41228060000003</v>
      </c>
      <c r="C25" s="540">
        <f t="shared" si="0"/>
        <v>2.5795552882526733</v>
      </c>
      <c r="D25" s="538">
        <v>261.14445299999994</v>
      </c>
      <c r="E25" s="540">
        <f t="shared" si="1"/>
        <v>2.8768377935893854</v>
      </c>
      <c r="F25" s="538">
        <v>175.26782759999972</v>
      </c>
      <c r="G25" s="540">
        <f t="shared" si="2"/>
        <v>2.2353770781048947</v>
      </c>
      <c r="H25" s="389" t="s">
        <v>382</v>
      </c>
      <c r="I25" s="544"/>
      <c r="J25" s="536"/>
    </row>
    <row r="26" spans="1:10" ht="15" x14ac:dyDescent="0.25">
      <c r="A26" s="358" t="s">
        <v>213</v>
      </c>
      <c r="B26" s="538">
        <v>1511.3235812999983</v>
      </c>
      <c r="C26" s="540">
        <f t="shared" si="0"/>
        <v>8.933164600784103</v>
      </c>
      <c r="D26" s="538">
        <v>976.74452780000036</v>
      </c>
      <c r="E26" s="540">
        <f t="shared" si="1"/>
        <v>10.760081403133077</v>
      </c>
      <c r="F26" s="538">
        <v>534.57905349999987</v>
      </c>
      <c r="G26" s="540">
        <f t="shared" si="2"/>
        <v>6.8180554240458431</v>
      </c>
      <c r="H26" s="389" t="s">
        <v>383</v>
      </c>
      <c r="I26" s="544"/>
      <c r="J26" s="536"/>
    </row>
    <row r="27" spans="1:10" ht="15" x14ac:dyDescent="0.25">
      <c r="A27" s="358" t="s">
        <v>214</v>
      </c>
      <c r="B27" s="538">
        <v>1082.4469010999996</v>
      </c>
      <c r="C27" s="540">
        <f t="shared" si="0"/>
        <v>6.398150904796565</v>
      </c>
      <c r="D27" s="538">
        <v>384.99282830000072</v>
      </c>
      <c r="E27" s="540">
        <f t="shared" si="1"/>
        <v>4.2411849303738087</v>
      </c>
      <c r="F27" s="538">
        <v>697.45407280000029</v>
      </c>
      <c r="G27" s="540">
        <f t="shared" si="2"/>
        <v>8.8953738328187377</v>
      </c>
      <c r="H27" s="389" t="s">
        <v>384</v>
      </c>
      <c r="I27" s="544"/>
      <c r="J27" s="536"/>
    </row>
    <row r="28" spans="1:10" ht="15" x14ac:dyDescent="0.25">
      <c r="A28" s="358" t="s">
        <v>215</v>
      </c>
      <c r="B28" s="538">
        <v>590.7267931000016</v>
      </c>
      <c r="C28" s="540">
        <f t="shared" si="0"/>
        <v>3.4916808962356494</v>
      </c>
      <c r="D28" s="538">
        <v>144.3458538000001</v>
      </c>
      <c r="E28" s="540">
        <f t="shared" si="1"/>
        <v>1.5901528935013158</v>
      </c>
      <c r="F28" s="538">
        <v>446.38093930000059</v>
      </c>
      <c r="G28" s="540">
        <f t="shared" si="2"/>
        <v>5.6931710370223998</v>
      </c>
      <c r="H28" s="389" t="s">
        <v>385</v>
      </c>
      <c r="I28" s="544"/>
      <c r="J28" s="536"/>
    </row>
    <row r="29" spans="1:10" ht="15" x14ac:dyDescent="0.25">
      <c r="A29" s="358" t="s">
        <v>216</v>
      </c>
      <c r="B29" s="538">
        <v>131.77466209999989</v>
      </c>
      <c r="C29" s="540">
        <f t="shared" si="0"/>
        <v>0.77889656544592623</v>
      </c>
      <c r="D29" s="538">
        <v>66.124766699999967</v>
      </c>
      <c r="E29" s="540">
        <f t="shared" si="1"/>
        <v>0.72844828120795202</v>
      </c>
      <c r="F29" s="538">
        <v>65.649895400000005</v>
      </c>
      <c r="G29" s="540">
        <f t="shared" si="2"/>
        <v>0.83730296293775841</v>
      </c>
      <c r="H29" s="389" t="s">
        <v>386</v>
      </c>
      <c r="I29" s="544"/>
      <c r="J29" s="536"/>
    </row>
    <row r="30" spans="1:10" ht="15" x14ac:dyDescent="0.25">
      <c r="A30" s="358" t="s">
        <v>217</v>
      </c>
      <c r="B30" s="538">
        <v>227.3140733999999</v>
      </c>
      <c r="C30" s="540">
        <f t="shared" si="0"/>
        <v>1.3436130150303247</v>
      </c>
      <c r="D30" s="538">
        <v>103.43427639999999</v>
      </c>
      <c r="E30" s="540">
        <f t="shared" si="1"/>
        <v>1.1394599122505222</v>
      </c>
      <c r="F30" s="538">
        <v>123.87979699999995</v>
      </c>
      <c r="G30" s="540">
        <f t="shared" si="2"/>
        <v>1.579970850589169</v>
      </c>
      <c r="H30" s="389" t="s">
        <v>387</v>
      </c>
      <c r="I30" s="544"/>
      <c r="J30" s="536"/>
    </row>
    <row r="31" spans="1:10" ht="15" x14ac:dyDescent="0.25">
      <c r="A31" s="358" t="s">
        <v>218</v>
      </c>
      <c r="B31" s="538">
        <v>213.05807029999977</v>
      </c>
      <c r="C31" s="540">
        <f t="shared" si="0"/>
        <v>1.2593483189603767</v>
      </c>
      <c r="D31" s="538">
        <v>36.293452700000003</v>
      </c>
      <c r="E31" s="540">
        <f t="shared" si="1"/>
        <v>0.39981847283276872</v>
      </c>
      <c r="F31" s="538">
        <v>176.76461759999989</v>
      </c>
      <c r="G31" s="540">
        <f t="shared" si="2"/>
        <v>2.2544672334548719</v>
      </c>
      <c r="H31" s="389" t="s">
        <v>388</v>
      </c>
      <c r="I31" s="544"/>
      <c r="J31" s="536"/>
    </row>
    <row r="32" spans="1:10" ht="15" x14ac:dyDescent="0.25">
      <c r="A32" s="358" t="s">
        <v>219</v>
      </c>
      <c r="B32" s="538">
        <v>2.5908769</v>
      </c>
      <c r="C32" s="540">
        <f t="shared" si="0"/>
        <v>1.5314212055211107E-2</v>
      </c>
      <c r="D32" s="538">
        <v>1.2728239000000001</v>
      </c>
      <c r="E32" s="540">
        <f t="shared" si="1"/>
        <v>1.402177169776544E-2</v>
      </c>
      <c r="F32" s="538">
        <v>1.3180529999999999</v>
      </c>
      <c r="G32" s="540">
        <f t="shared" si="2"/>
        <v>1.6810532225295837E-2</v>
      </c>
      <c r="H32" s="389" t="s">
        <v>389</v>
      </c>
      <c r="I32" s="544"/>
      <c r="J32" s="536"/>
    </row>
    <row r="33" spans="1:10" ht="15" x14ac:dyDescent="0.25">
      <c r="A33" s="360" t="s">
        <v>220</v>
      </c>
      <c r="B33" s="533">
        <v>79.761401599999971</v>
      </c>
      <c r="C33" s="534">
        <f t="shared" si="0"/>
        <v>0.47145544349222224</v>
      </c>
      <c r="D33" s="533">
        <v>40.693253400000003</v>
      </c>
      <c r="E33" s="534">
        <f t="shared" si="1"/>
        <v>0.44828786512738905</v>
      </c>
      <c r="F33" s="533">
        <v>39.068148199999989</v>
      </c>
      <c r="G33" s="534">
        <f t="shared" si="2"/>
        <v>0.49827765977448052</v>
      </c>
      <c r="H33" s="390" t="s">
        <v>390</v>
      </c>
      <c r="I33" s="544"/>
      <c r="J33" s="536"/>
    </row>
    <row r="34" spans="1:10" ht="15.75" x14ac:dyDescent="0.25">
      <c r="A34" s="322" t="s">
        <v>518</v>
      </c>
      <c r="B34" s="691" t="s">
        <v>335</v>
      </c>
      <c r="C34" s="692"/>
      <c r="D34" s="692"/>
      <c r="E34" s="692"/>
      <c r="F34" s="693"/>
      <c r="G34" s="694"/>
      <c r="H34" s="326"/>
    </row>
    <row r="35" spans="1:10" s="464" customFormat="1" ht="15.75" x14ac:dyDescent="0.25">
      <c r="A35" s="500" t="s">
        <v>519</v>
      </c>
      <c r="B35" s="521"/>
      <c r="C35" s="522"/>
      <c r="D35" s="522"/>
      <c r="E35" s="522"/>
      <c r="F35" s="523"/>
      <c r="G35" s="524"/>
      <c r="H35" s="362"/>
    </row>
    <row r="36" spans="1:10" s="258" customFormat="1" ht="15.6" customHeight="1" x14ac:dyDescent="0.25">
      <c r="A36" s="356" t="s">
        <v>472</v>
      </c>
      <c r="B36" s="542">
        <v>16299.544</v>
      </c>
      <c r="C36" s="323"/>
      <c r="D36" s="323">
        <v>8796.0959999999995</v>
      </c>
      <c r="E36" s="323"/>
      <c r="F36" s="323">
        <v>7503.4480000000003</v>
      </c>
      <c r="G36" s="323"/>
      <c r="H36" s="362"/>
    </row>
    <row r="37" spans="1:10" s="92" customFormat="1" ht="15.6" customHeight="1" x14ac:dyDescent="0.25">
      <c r="A37" s="356" t="s">
        <v>407</v>
      </c>
      <c r="B37" s="542">
        <v>13971.6</v>
      </c>
      <c r="C37" s="323"/>
      <c r="D37" s="323">
        <v>7510.0000000000018</v>
      </c>
      <c r="E37" s="323"/>
      <c r="F37" s="323">
        <v>6461.6</v>
      </c>
      <c r="G37" s="323"/>
      <c r="H37" s="362"/>
    </row>
    <row r="38" spans="1:10" s="92" customFormat="1" ht="15.6" customHeight="1" x14ac:dyDescent="0.25">
      <c r="A38" s="356" t="s">
        <v>306</v>
      </c>
      <c r="B38" s="542">
        <v>14778.8</v>
      </c>
      <c r="C38" s="323"/>
      <c r="D38" s="323">
        <v>8002.8</v>
      </c>
      <c r="E38" s="323"/>
      <c r="F38" s="323">
        <v>6776</v>
      </c>
      <c r="G38" s="323"/>
      <c r="H38" s="362"/>
    </row>
    <row r="39" spans="1:10" s="92" customFormat="1" ht="15.6" customHeight="1" x14ac:dyDescent="0.25">
      <c r="A39" s="356" t="s">
        <v>285</v>
      </c>
      <c r="B39" s="542">
        <v>14730.4</v>
      </c>
      <c r="C39" s="323"/>
      <c r="D39" s="535">
        <v>7915.7</v>
      </c>
      <c r="E39" s="323"/>
      <c r="F39" s="323">
        <v>6814.7</v>
      </c>
      <c r="G39" s="323"/>
      <c r="H39" s="362"/>
    </row>
    <row r="40" spans="1:10" s="92" customFormat="1" ht="15.6" customHeight="1" x14ac:dyDescent="0.25">
      <c r="A40" s="356" t="s">
        <v>222</v>
      </c>
      <c r="B40" s="542">
        <v>14557.8</v>
      </c>
      <c r="C40" s="323"/>
      <c r="D40" s="323">
        <v>7907.7</v>
      </c>
      <c r="E40" s="323"/>
      <c r="F40" s="323">
        <v>6650.1</v>
      </c>
      <c r="G40" s="323"/>
      <c r="H40" s="362"/>
    </row>
    <row r="41" spans="1:10" s="92" customFormat="1" ht="15.6" customHeight="1" x14ac:dyDescent="0.25">
      <c r="A41" s="356" t="s">
        <v>221</v>
      </c>
      <c r="B41" s="542">
        <v>14053.7</v>
      </c>
      <c r="C41" s="323"/>
      <c r="D41" s="323">
        <v>7590.9</v>
      </c>
      <c r="E41" s="323"/>
      <c r="F41" s="323">
        <v>6462.9</v>
      </c>
      <c r="G41" s="323"/>
      <c r="H41" s="362"/>
    </row>
    <row r="42" spans="1:10" ht="15.75" x14ac:dyDescent="0.25">
      <c r="A42" s="8" t="s">
        <v>514</v>
      </c>
      <c r="B42" s="8"/>
      <c r="C42" s="8"/>
      <c r="D42" s="8"/>
      <c r="E42" s="8"/>
      <c r="F42" s="8"/>
      <c r="G42" s="8"/>
    </row>
    <row r="43" spans="1:10" ht="15.75" x14ac:dyDescent="0.25">
      <c r="A43" s="690" t="s">
        <v>515</v>
      </c>
      <c r="B43" s="690"/>
      <c r="C43" s="690"/>
      <c r="D43" s="690"/>
      <c r="E43" s="690"/>
      <c r="F43" s="690"/>
      <c r="G43" s="690"/>
    </row>
    <row r="46" spans="1:10" ht="15.75" x14ac:dyDescent="0.25">
      <c r="B46" s="270"/>
      <c r="C46" s="270"/>
      <c r="D46" s="454"/>
      <c r="E46" s="270"/>
      <c r="F46" s="270"/>
    </row>
    <row r="47" spans="1:10" ht="15.75" x14ac:dyDescent="0.25">
      <c r="B47" s="270"/>
      <c r="C47" s="270"/>
      <c r="D47" s="270"/>
      <c r="E47" s="270"/>
      <c r="F47" s="270"/>
    </row>
    <row r="48" spans="1:10" ht="15.75" x14ac:dyDescent="0.25">
      <c r="B48" s="270"/>
      <c r="C48" s="270"/>
      <c r="D48" s="270"/>
      <c r="E48" s="270"/>
      <c r="F48" s="270"/>
    </row>
    <row r="49" spans="2:6" ht="15.75" x14ac:dyDescent="0.25">
      <c r="B49" s="270"/>
      <c r="C49" s="270"/>
      <c r="D49" s="270"/>
      <c r="E49" s="270"/>
      <c r="F49" s="270"/>
    </row>
    <row r="50" spans="2:6" ht="15.75" x14ac:dyDescent="0.25">
      <c r="B50" s="270"/>
      <c r="C50" s="270"/>
      <c r="D50" s="270"/>
      <c r="E50" s="270"/>
      <c r="F50" s="270"/>
    </row>
    <row r="51" spans="2:6" ht="15.75" x14ac:dyDescent="0.25">
      <c r="B51" s="270"/>
      <c r="C51" s="270"/>
      <c r="D51" s="270"/>
      <c r="E51" s="270"/>
      <c r="F51" s="270"/>
    </row>
  </sheetData>
  <mergeCells count="16">
    <mergeCell ref="A2:H2"/>
    <mergeCell ref="A1:H1"/>
    <mergeCell ref="A3:I3"/>
    <mergeCell ref="H5:H10"/>
    <mergeCell ref="A43:G43"/>
    <mergeCell ref="E4:G4"/>
    <mergeCell ref="B34:G34"/>
    <mergeCell ref="B5:G5"/>
    <mergeCell ref="B7:C7"/>
    <mergeCell ref="D7:E7"/>
    <mergeCell ref="F7:G7"/>
    <mergeCell ref="B6:G6"/>
    <mergeCell ref="B8:C8"/>
    <mergeCell ref="D8:E8"/>
    <mergeCell ref="A5:A10"/>
    <mergeCell ref="F8:G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1"/>
  <sheetViews>
    <sheetView zoomScale="150" zoomScaleNormal="150" workbookViewId="0">
      <selection activeCell="J10" sqref="J10"/>
    </sheetView>
  </sheetViews>
  <sheetFormatPr defaultRowHeight="14.25" x14ac:dyDescent="0.2"/>
  <cols>
    <col min="1" max="1" width="23" customWidth="1"/>
    <col min="2" max="2" width="6" customWidth="1"/>
    <col min="3" max="3" width="5.375" customWidth="1"/>
    <col min="4" max="4" width="6.125" customWidth="1"/>
    <col min="5" max="7" width="5.375" customWidth="1"/>
    <col min="8" max="8" width="23.875" customWidth="1"/>
    <col min="9" max="10" width="10.875" customWidth="1"/>
  </cols>
  <sheetData>
    <row r="1" spans="1:11" ht="18.75" x14ac:dyDescent="0.3">
      <c r="A1" s="685" t="s">
        <v>473</v>
      </c>
      <c r="B1" s="685"/>
      <c r="C1" s="685"/>
      <c r="D1" s="685"/>
      <c r="E1" s="685"/>
      <c r="F1" s="685"/>
      <c r="G1" s="685"/>
      <c r="H1" s="685"/>
      <c r="I1" s="372"/>
      <c r="J1" s="372"/>
      <c r="K1" s="23"/>
    </row>
    <row r="2" spans="1:11" s="258" customFormat="1" ht="18.75" x14ac:dyDescent="0.3">
      <c r="A2" s="686" t="s">
        <v>356</v>
      </c>
      <c r="B2" s="686"/>
      <c r="C2" s="686"/>
      <c r="D2" s="686"/>
      <c r="E2" s="686"/>
      <c r="F2" s="686"/>
      <c r="G2" s="686"/>
      <c r="H2" s="686"/>
      <c r="I2" s="686"/>
      <c r="J2" s="686"/>
      <c r="K2" s="23"/>
    </row>
    <row r="3" spans="1:11" s="361" customFormat="1" ht="18.75" x14ac:dyDescent="0.3">
      <c r="A3" s="685" t="s">
        <v>542</v>
      </c>
      <c r="B3" s="685"/>
      <c r="C3" s="685"/>
      <c r="D3" s="685"/>
      <c r="E3" s="685"/>
      <c r="F3" s="685"/>
      <c r="G3" s="685"/>
      <c r="H3" s="685"/>
      <c r="I3" s="372"/>
      <c r="J3" s="372"/>
      <c r="K3" s="23"/>
    </row>
    <row r="4" spans="1:11" ht="14.45" customHeight="1" x14ac:dyDescent="0.35">
      <c r="A4" s="2"/>
      <c r="B4" s="2"/>
      <c r="C4" s="601" t="s">
        <v>310</v>
      </c>
      <c r="D4" s="601"/>
      <c r="E4" s="601"/>
      <c r="F4" s="601"/>
      <c r="G4" s="601"/>
      <c r="H4" s="601"/>
      <c r="I4" s="23"/>
      <c r="J4" s="23"/>
      <c r="K4" s="23"/>
    </row>
    <row r="5" spans="1:11" ht="13.15" customHeight="1" x14ac:dyDescent="0.3">
      <c r="A5" s="701" t="s">
        <v>142</v>
      </c>
      <c r="B5" s="708" t="s">
        <v>232</v>
      </c>
      <c r="C5" s="709"/>
      <c r="D5" s="709"/>
      <c r="E5" s="709"/>
      <c r="F5" s="709"/>
      <c r="G5" s="710"/>
      <c r="H5" s="714" t="s">
        <v>326</v>
      </c>
      <c r="I5" s="23"/>
      <c r="J5" s="23"/>
      <c r="K5" s="23"/>
    </row>
    <row r="6" spans="1:11" s="361" customFormat="1" ht="13.15" customHeight="1" x14ac:dyDescent="0.3">
      <c r="A6" s="702"/>
      <c r="B6" s="711" t="s">
        <v>354</v>
      </c>
      <c r="C6" s="713"/>
      <c r="D6" s="713"/>
      <c r="E6" s="713"/>
      <c r="F6" s="713"/>
      <c r="G6" s="712"/>
      <c r="H6" s="715"/>
      <c r="I6" s="23"/>
      <c r="J6" s="23"/>
      <c r="K6" s="23"/>
    </row>
    <row r="7" spans="1:11" ht="13.15" customHeight="1" x14ac:dyDescent="0.3">
      <c r="A7" s="702"/>
      <c r="B7" s="708" t="s">
        <v>3</v>
      </c>
      <c r="C7" s="710"/>
      <c r="D7" s="708" t="s">
        <v>31</v>
      </c>
      <c r="E7" s="710"/>
      <c r="F7" s="708" t="s">
        <v>32</v>
      </c>
      <c r="G7" s="710"/>
      <c r="H7" s="715"/>
      <c r="I7" s="23"/>
      <c r="J7" s="23"/>
      <c r="K7" s="23"/>
    </row>
    <row r="8" spans="1:11" s="361" customFormat="1" ht="13.15" customHeight="1" x14ac:dyDescent="0.3">
      <c r="A8" s="702"/>
      <c r="B8" s="711" t="s">
        <v>4</v>
      </c>
      <c r="C8" s="712"/>
      <c r="D8" s="711" t="s">
        <v>324</v>
      </c>
      <c r="E8" s="712"/>
      <c r="F8" s="711" t="s">
        <v>325</v>
      </c>
      <c r="G8" s="712"/>
      <c r="H8" s="715"/>
      <c r="I8" s="23"/>
      <c r="J8" s="23"/>
      <c r="K8" s="23"/>
    </row>
    <row r="9" spans="1:11" ht="16.899999999999999" customHeight="1" x14ac:dyDescent="0.3">
      <c r="A9" s="702"/>
      <c r="B9" s="366" t="s">
        <v>197</v>
      </c>
      <c r="C9" s="366" t="s">
        <v>198</v>
      </c>
      <c r="D9" s="366" t="s">
        <v>197</v>
      </c>
      <c r="E9" s="366" t="s">
        <v>198</v>
      </c>
      <c r="F9" s="366" t="s">
        <v>197</v>
      </c>
      <c r="G9" s="366" t="s">
        <v>198</v>
      </c>
      <c r="H9" s="715"/>
      <c r="I9" s="23"/>
      <c r="J9" s="23"/>
      <c r="K9" s="23"/>
    </row>
    <row r="10" spans="1:11" s="361" customFormat="1" ht="16.149999999999999" customHeight="1" x14ac:dyDescent="0.3">
      <c r="A10" s="703"/>
      <c r="B10" s="365" t="s">
        <v>339</v>
      </c>
      <c r="C10" s="365" t="s">
        <v>336</v>
      </c>
      <c r="D10" s="365" t="s">
        <v>339</v>
      </c>
      <c r="E10" s="365" t="s">
        <v>336</v>
      </c>
      <c r="F10" s="365" t="s">
        <v>339</v>
      </c>
      <c r="G10" s="365" t="s">
        <v>336</v>
      </c>
      <c r="H10" s="716"/>
      <c r="I10" s="23"/>
      <c r="J10" s="23"/>
      <c r="K10" s="23"/>
    </row>
    <row r="11" spans="1:11" ht="18" customHeight="1" x14ac:dyDescent="0.3">
      <c r="A11" s="316">
        <v>2558</v>
      </c>
      <c r="B11" s="545">
        <v>21412.298364199582</v>
      </c>
      <c r="C11" s="317">
        <f>SUM(C12:C33)</f>
        <v>100.00000000000227</v>
      </c>
      <c r="D11" s="548">
        <v>11698.824191300093</v>
      </c>
      <c r="E11" s="317">
        <f>SUM(E12:E33)</f>
        <v>99.999999999999318</v>
      </c>
      <c r="F11" s="548">
        <v>9713.4741728999543</v>
      </c>
      <c r="G11" s="317">
        <f>SUM(G12:G33)</f>
        <v>100.00000000000061</v>
      </c>
      <c r="H11" s="367">
        <v>2014</v>
      </c>
      <c r="I11" s="23"/>
      <c r="J11" s="465"/>
      <c r="K11" s="23"/>
    </row>
    <row r="12" spans="1:11" ht="18" customHeight="1" x14ac:dyDescent="0.3">
      <c r="A12" s="318" t="s">
        <v>199</v>
      </c>
      <c r="B12" s="549">
        <v>11986.720618900054</v>
      </c>
      <c r="C12" s="552">
        <f>B12/B$11*100</f>
        <v>55.980541719619048</v>
      </c>
      <c r="D12" s="555">
        <v>6787.3187460000145</v>
      </c>
      <c r="E12" s="552">
        <f>(D12/D$11)*100</f>
        <v>58.017101847273231</v>
      </c>
      <c r="F12" s="555">
        <v>5199.4018729000109</v>
      </c>
      <c r="G12" s="552">
        <f>(F12/F$11)*100</f>
        <v>53.527726335094904</v>
      </c>
      <c r="H12" s="550" t="s">
        <v>370</v>
      </c>
      <c r="I12" s="220"/>
      <c r="J12" s="560"/>
      <c r="K12" s="23"/>
    </row>
    <row r="13" spans="1:11" ht="18" customHeight="1" x14ac:dyDescent="0.3">
      <c r="A13" s="319" t="s">
        <v>200</v>
      </c>
      <c r="B13" s="553">
        <v>9.4222211999999992</v>
      </c>
      <c r="C13" s="540">
        <f t="shared" ref="C13:C33" si="0">B13/B$11*100</f>
        <v>4.4003782497975728E-2</v>
      </c>
      <c r="D13" s="558">
        <v>5.2783300999999998</v>
      </c>
      <c r="E13" s="540">
        <f t="shared" ref="E13:E33" si="1">(D13/D$11)*100</f>
        <v>4.5118466725273677E-2</v>
      </c>
      <c r="F13" s="558">
        <v>4.1438910999999994</v>
      </c>
      <c r="G13" s="540">
        <f t="shared" ref="G13:G33" si="2">(F13/F$11)*100</f>
        <v>4.2661266465928556E-2</v>
      </c>
      <c r="H13" s="392" t="s">
        <v>371</v>
      </c>
      <c r="I13" s="23"/>
      <c r="J13" s="560"/>
      <c r="K13" s="23"/>
    </row>
    <row r="14" spans="1:11" ht="18" customHeight="1" x14ac:dyDescent="0.3">
      <c r="A14" s="319" t="s">
        <v>201</v>
      </c>
      <c r="B14" s="553">
        <v>1299.6123110999986</v>
      </c>
      <c r="C14" s="540">
        <f t="shared" si="0"/>
        <v>6.0694666634801475</v>
      </c>
      <c r="D14" s="558">
        <v>593.83014479999997</v>
      </c>
      <c r="E14" s="540">
        <f t="shared" si="1"/>
        <v>5.0759814412939512</v>
      </c>
      <c r="F14" s="558">
        <v>705.78216629999883</v>
      </c>
      <c r="G14" s="540">
        <f t="shared" si="2"/>
        <v>7.2660116631502598</v>
      </c>
      <c r="H14" s="392" t="s">
        <v>372</v>
      </c>
      <c r="I14" s="23"/>
      <c r="J14" s="560"/>
      <c r="K14" s="23"/>
    </row>
    <row r="15" spans="1:11" ht="18" customHeight="1" x14ac:dyDescent="0.3">
      <c r="A15" s="320" t="s">
        <v>202</v>
      </c>
      <c r="B15" s="553">
        <v>2.1299921000000004</v>
      </c>
      <c r="C15" s="540">
        <f t="shared" si="0"/>
        <v>9.9475173742266422E-3</v>
      </c>
      <c r="D15" s="558">
        <v>1.9579169999999999</v>
      </c>
      <c r="E15" s="540">
        <f t="shared" si="1"/>
        <v>1.6736015243788496E-2</v>
      </c>
      <c r="F15" s="558">
        <v>0.17207509999999998</v>
      </c>
      <c r="G15" s="540">
        <f t="shared" si="2"/>
        <v>1.7715093172335785E-3</v>
      </c>
      <c r="H15" s="392" t="s">
        <v>373</v>
      </c>
      <c r="I15" s="23"/>
      <c r="J15" s="560"/>
      <c r="K15" s="23"/>
    </row>
    <row r="16" spans="1:11" ht="18" customHeight="1" x14ac:dyDescent="0.3">
      <c r="A16" s="319" t="s">
        <v>203</v>
      </c>
      <c r="B16" s="553">
        <v>21.939452700000007</v>
      </c>
      <c r="C16" s="540">
        <f t="shared" si="0"/>
        <v>0.10246192317533648</v>
      </c>
      <c r="D16" s="558">
        <v>12.257948500000008</v>
      </c>
      <c r="E16" s="540">
        <f t="shared" si="1"/>
        <v>0.10477932055014308</v>
      </c>
      <c r="F16" s="558">
        <v>9.6815041999999991</v>
      </c>
      <c r="G16" s="540">
        <f t="shared" si="2"/>
        <v>9.9670869841923804E-2</v>
      </c>
      <c r="H16" s="392" t="s">
        <v>374</v>
      </c>
      <c r="I16" s="23"/>
      <c r="J16" s="560"/>
      <c r="K16" s="23"/>
    </row>
    <row r="17" spans="1:11" ht="18" customHeight="1" x14ac:dyDescent="0.3">
      <c r="A17" s="319" t="s">
        <v>204</v>
      </c>
      <c r="B17" s="553">
        <v>1045.5171346999973</v>
      </c>
      <c r="C17" s="540">
        <f t="shared" si="0"/>
        <v>4.8827879983591851</v>
      </c>
      <c r="D17" s="558">
        <v>895.23581909999859</v>
      </c>
      <c r="E17" s="540">
        <f t="shared" si="1"/>
        <v>7.6523572323255058</v>
      </c>
      <c r="F17" s="558">
        <v>150.28131560000011</v>
      </c>
      <c r="G17" s="540">
        <f t="shared" si="2"/>
        <v>1.5471427928359198</v>
      </c>
      <c r="H17" s="392" t="s">
        <v>375</v>
      </c>
      <c r="I17" s="23"/>
      <c r="J17" s="560"/>
      <c r="K17" s="23"/>
    </row>
    <row r="18" spans="1:11" ht="18" customHeight="1" x14ac:dyDescent="0.3">
      <c r="A18" s="319" t="s">
        <v>205</v>
      </c>
      <c r="B18" s="553">
        <v>3567.2063079000118</v>
      </c>
      <c r="C18" s="540">
        <f t="shared" si="0"/>
        <v>16.65961424236561</v>
      </c>
      <c r="D18" s="558">
        <v>1705.0326489000031</v>
      </c>
      <c r="E18" s="540">
        <f t="shared" si="1"/>
        <v>14.574393298156934</v>
      </c>
      <c r="F18" s="558">
        <v>1862.1736590000041</v>
      </c>
      <c r="G18" s="540">
        <f t="shared" si="2"/>
        <v>19.171036293022365</v>
      </c>
      <c r="H18" s="392" t="s">
        <v>376</v>
      </c>
      <c r="I18" s="23"/>
      <c r="J18" s="560"/>
      <c r="K18" s="23"/>
    </row>
    <row r="19" spans="1:11" ht="18" customHeight="1" x14ac:dyDescent="0.3">
      <c r="A19" s="319" t="s">
        <v>206</v>
      </c>
      <c r="B19" s="553">
        <v>562.96404430000075</v>
      </c>
      <c r="C19" s="540">
        <f t="shared" si="0"/>
        <v>2.6291621512301164</v>
      </c>
      <c r="D19" s="558">
        <v>529.42832710000039</v>
      </c>
      <c r="E19" s="540">
        <f t="shared" si="1"/>
        <v>4.525483231842335</v>
      </c>
      <c r="F19" s="558">
        <v>33.535717200000008</v>
      </c>
      <c r="G19" s="540">
        <f t="shared" si="2"/>
        <v>0.34524946072912582</v>
      </c>
      <c r="H19" s="392" t="s">
        <v>377</v>
      </c>
      <c r="I19" s="23"/>
      <c r="J19" s="560"/>
      <c r="K19" s="23"/>
    </row>
    <row r="20" spans="1:11" ht="18" customHeight="1" x14ac:dyDescent="0.3">
      <c r="A20" s="319" t="s">
        <v>207</v>
      </c>
      <c r="B20" s="553">
        <v>1699.3102678000034</v>
      </c>
      <c r="C20" s="540">
        <f t="shared" si="0"/>
        <v>7.9361413655676269</v>
      </c>
      <c r="D20" s="558">
        <v>582.2190023000004</v>
      </c>
      <c r="E20" s="540">
        <f t="shared" si="1"/>
        <v>4.9767309327801623</v>
      </c>
      <c r="F20" s="558">
        <v>1117.091265500002</v>
      </c>
      <c r="G20" s="540">
        <f t="shared" si="2"/>
        <v>11.500429667241239</v>
      </c>
      <c r="H20" s="392" t="s">
        <v>378</v>
      </c>
      <c r="I20" s="23"/>
      <c r="J20" s="560"/>
      <c r="K20" s="23"/>
    </row>
    <row r="21" spans="1:11" ht="18" customHeight="1" x14ac:dyDescent="0.3">
      <c r="A21" s="319" t="s">
        <v>208</v>
      </c>
      <c r="B21" s="553">
        <v>25.986475399999993</v>
      </c>
      <c r="C21" s="540">
        <f t="shared" si="0"/>
        <v>0.12136238230010953</v>
      </c>
      <c r="D21" s="558">
        <v>19.053310299999993</v>
      </c>
      <c r="E21" s="540">
        <f t="shared" si="1"/>
        <v>0.16286517335792697</v>
      </c>
      <c r="F21" s="558">
        <v>6.9331650999999992</v>
      </c>
      <c r="G21" s="540">
        <f t="shared" si="2"/>
        <v>7.1376780095253028E-2</v>
      </c>
      <c r="H21" s="392" t="s">
        <v>501</v>
      </c>
      <c r="I21" s="23"/>
      <c r="J21" s="560"/>
      <c r="K21" s="23"/>
    </row>
    <row r="22" spans="1:11" ht="18" customHeight="1" x14ac:dyDescent="0.3">
      <c r="A22" s="319" t="s">
        <v>209</v>
      </c>
      <c r="B22" s="553">
        <v>32.208953099999988</v>
      </c>
      <c r="C22" s="540">
        <f t="shared" si="0"/>
        <v>0.15042268023806327</v>
      </c>
      <c r="D22" s="558">
        <v>17.264589500000003</v>
      </c>
      <c r="E22" s="540">
        <f t="shared" si="1"/>
        <v>0.14757542482635927</v>
      </c>
      <c r="F22" s="558">
        <v>14.944363599999997</v>
      </c>
      <c r="G22" s="540">
        <f t="shared" si="2"/>
        <v>0.15385189000341329</v>
      </c>
      <c r="H22" s="392" t="s">
        <v>379</v>
      </c>
      <c r="I22" s="23"/>
      <c r="J22" s="560"/>
      <c r="K22" s="23"/>
    </row>
    <row r="23" spans="1:11" ht="18" customHeight="1" x14ac:dyDescent="0.3">
      <c r="A23" s="319" t="s">
        <v>210</v>
      </c>
      <c r="B23" s="553">
        <v>52.031223600000054</v>
      </c>
      <c r="C23" s="540">
        <f t="shared" si="0"/>
        <v>0.24299691100416371</v>
      </c>
      <c r="D23" s="558">
        <v>27.669193099999998</v>
      </c>
      <c r="E23" s="540">
        <f t="shared" si="1"/>
        <v>0.23651259859581764</v>
      </c>
      <c r="F23" s="558">
        <v>24.362030499999996</v>
      </c>
      <c r="G23" s="540">
        <f t="shared" si="2"/>
        <v>0.25080656072539614</v>
      </c>
      <c r="H23" s="392" t="s">
        <v>380</v>
      </c>
      <c r="I23" s="23"/>
      <c r="J23" s="560"/>
      <c r="K23" s="23"/>
    </row>
    <row r="24" spans="1:11" ht="18" customHeight="1" x14ac:dyDescent="0.3">
      <c r="A24" s="319" t="s">
        <v>211</v>
      </c>
      <c r="B24" s="553">
        <v>73.757253000000048</v>
      </c>
      <c r="C24" s="540">
        <f t="shared" si="0"/>
        <v>0.34446210185133103</v>
      </c>
      <c r="D24" s="558">
        <v>50.707036799999997</v>
      </c>
      <c r="E24" s="540">
        <f t="shared" si="1"/>
        <v>0.43343703581517717</v>
      </c>
      <c r="F24" s="558">
        <v>23.050216199999994</v>
      </c>
      <c r="G24" s="540">
        <f t="shared" si="2"/>
        <v>0.23730146176029168</v>
      </c>
      <c r="H24" s="392" t="s">
        <v>381</v>
      </c>
      <c r="I24" s="23"/>
      <c r="J24" s="560"/>
      <c r="K24" s="23"/>
    </row>
    <row r="25" spans="1:11" ht="18" customHeight="1" x14ac:dyDescent="0.3">
      <c r="A25" s="319" t="s">
        <v>212</v>
      </c>
      <c r="B25" s="553">
        <v>81.042883099999969</v>
      </c>
      <c r="C25" s="540">
        <f t="shared" si="0"/>
        <v>0.3784875482376992</v>
      </c>
      <c r="D25" s="558">
        <v>51.784079600000005</v>
      </c>
      <c r="E25" s="540">
        <f t="shared" si="1"/>
        <v>0.44264345504490593</v>
      </c>
      <c r="F25" s="558">
        <v>29.258803499999996</v>
      </c>
      <c r="G25" s="540">
        <f t="shared" si="2"/>
        <v>0.30121872956259466</v>
      </c>
      <c r="H25" s="392" t="s">
        <v>382</v>
      </c>
      <c r="I25" s="23"/>
      <c r="J25" s="560"/>
      <c r="K25" s="23"/>
    </row>
    <row r="26" spans="1:11" ht="18" customHeight="1" x14ac:dyDescent="0.3">
      <c r="A26" s="319" t="s">
        <v>213</v>
      </c>
      <c r="B26" s="553">
        <v>98.52081749999995</v>
      </c>
      <c r="C26" s="540">
        <f t="shared" si="0"/>
        <v>0.46011322943604416</v>
      </c>
      <c r="D26" s="558">
        <v>58.121335300000013</v>
      </c>
      <c r="E26" s="540">
        <f t="shared" si="1"/>
        <v>0.49681347757343275</v>
      </c>
      <c r="F26" s="558">
        <v>40.399482200000008</v>
      </c>
      <c r="G26" s="540">
        <f t="shared" si="2"/>
        <v>0.41591176834249777</v>
      </c>
      <c r="H26" s="392" t="s">
        <v>383</v>
      </c>
      <c r="I26" s="23"/>
      <c r="J26" s="560"/>
      <c r="K26" s="23"/>
    </row>
    <row r="27" spans="1:11" ht="18" customHeight="1" x14ac:dyDescent="0.3">
      <c r="A27" s="319" t="s">
        <v>214</v>
      </c>
      <c r="B27" s="553">
        <v>82.243916200000015</v>
      </c>
      <c r="C27" s="540">
        <f t="shared" si="0"/>
        <v>0.3840966289611778</v>
      </c>
      <c r="D27" s="558">
        <v>26.930981300000003</v>
      </c>
      <c r="E27" s="540">
        <f t="shared" si="1"/>
        <v>0.23020246188524998</v>
      </c>
      <c r="F27" s="558">
        <v>55.312934900000016</v>
      </c>
      <c r="G27" s="540">
        <f t="shared" si="2"/>
        <v>0.56944543131972281</v>
      </c>
      <c r="H27" s="392" t="s">
        <v>384</v>
      </c>
      <c r="I27" s="23"/>
      <c r="J27" s="560"/>
      <c r="K27" s="23"/>
    </row>
    <row r="28" spans="1:11" ht="18" customHeight="1" x14ac:dyDescent="0.3">
      <c r="A28" s="319" t="s">
        <v>215</v>
      </c>
      <c r="B28" s="553">
        <v>61.319762699999991</v>
      </c>
      <c r="C28" s="540">
        <f t="shared" si="0"/>
        <v>0.28637636958451845</v>
      </c>
      <c r="D28" s="558">
        <v>13.019052200000001</v>
      </c>
      <c r="E28" s="540">
        <f t="shared" si="1"/>
        <v>0.11128513419050869</v>
      </c>
      <c r="F28" s="558">
        <v>48.300710499999987</v>
      </c>
      <c r="G28" s="540">
        <f t="shared" si="2"/>
        <v>0.49725473749398796</v>
      </c>
      <c r="H28" s="392" t="s">
        <v>385</v>
      </c>
      <c r="I28" s="23"/>
      <c r="J28" s="560"/>
      <c r="K28" s="23"/>
    </row>
    <row r="29" spans="1:11" ht="18" customHeight="1" x14ac:dyDescent="0.3">
      <c r="A29" s="319" t="s">
        <v>216</v>
      </c>
      <c r="B29" s="553">
        <v>134.62882220000003</v>
      </c>
      <c r="C29" s="540">
        <f t="shared" si="0"/>
        <v>0.62874531220381968</v>
      </c>
      <c r="D29" s="558">
        <v>75.959593100000035</v>
      </c>
      <c r="E29" s="540">
        <f t="shared" si="1"/>
        <v>0.6492925430616171</v>
      </c>
      <c r="F29" s="558">
        <v>58.669229099999995</v>
      </c>
      <c r="G29" s="540">
        <f t="shared" si="2"/>
        <v>0.60399840526352389</v>
      </c>
      <c r="H29" s="392" t="s">
        <v>386</v>
      </c>
      <c r="I29" s="23"/>
      <c r="J29" s="560"/>
      <c r="K29" s="23"/>
    </row>
    <row r="30" spans="1:11" ht="18" customHeight="1" x14ac:dyDescent="0.3">
      <c r="A30" s="319" t="s">
        <v>217</v>
      </c>
      <c r="B30" s="553">
        <v>554.11420039999996</v>
      </c>
      <c r="C30" s="540">
        <f t="shared" si="0"/>
        <v>2.5878314927950683</v>
      </c>
      <c r="D30" s="558">
        <v>236.10727499999979</v>
      </c>
      <c r="E30" s="540">
        <f t="shared" si="1"/>
        <v>2.0182137207906972</v>
      </c>
      <c r="F30" s="558">
        <v>318.00692539999909</v>
      </c>
      <c r="G30" s="540">
        <f t="shared" si="2"/>
        <v>3.2738742054539096</v>
      </c>
      <c r="H30" s="392" t="s">
        <v>387</v>
      </c>
      <c r="I30" s="23"/>
      <c r="J30" s="560"/>
      <c r="K30" s="23"/>
    </row>
    <row r="31" spans="1:11" ht="18" customHeight="1" x14ac:dyDescent="0.3">
      <c r="A31" s="319" t="s">
        <v>218</v>
      </c>
      <c r="B31" s="553">
        <v>10.965423499999996</v>
      </c>
      <c r="C31" s="540">
        <f t="shared" si="0"/>
        <v>5.1210866360491693E-2</v>
      </c>
      <c r="D31" s="558">
        <v>3.2944010000000006</v>
      </c>
      <c r="E31" s="540">
        <f t="shared" si="1"/>
        <v>2.8160103495271798E-2</v>
      </c>
      <c r="F31" s="558">
        <v>7.6710224999999985</v>
      </c>
      <c r="G31" s="540">
        <f t="shared" si="2"/>
        <v>7.8973005574068639E-2</v>
      </c>
      <c r="H31" s="392" t="s">
        <v>388</v>
      </c>
      <c r="I31" s="23"/>
      <c r="J31" s="560"/>
      <c r="K31" s="23"/>
    </row>
    <row r="32" spans="1:11" ht="18" customHeight="1" x14ac:dyDescent="0.3">
      <c r="A32" s="319" t="s">
        <v>219</v>
      </c>
      <c r="B32" s="546">
        <v>0</v>
      </c>
      <c r="C32" s="546">
        <v>0</v>
      </c>
      <c r="D32" s="570">
        <v>0</v>
      </c>
      <c r="E32" s="570">
        <v>0</v>
      </c>
      <c r="F32" s="558">
        <v>0</v>
      </c>
      <c r="G32" s="570">
        <v>0</v>
      </c>
      <c r="H32" s="392" t="s">
        <v>389</v>
      </c>
      <c r="I32" s="220"/>
      <c r="J32" s="560"/>
      <c r="K32" s="23"/>
    </row>
    <row r="33" spans="1:11" ht="18" customHeight="1" x14ac:dyDescent="0.3">
      <c r="A33" s="321" t="s">
        <v>220</v>
      </c>
      <c r="B33" s="557">
        <v>10.656282800000001</v>
      </c>
      <c r="C33" s="534">
        <f t="shared" si="0"/>
        <v>4.9767113360501443E-2</v>
      </c>
      <c r="D33" s="554">
        <v>6.3544602999999995</v>
      </c>
      <c r="E33" s="534">
        <f t="shared" si="1"/>
        <v>5.4317085171051084E-2</v>
      </c>
      <c r="F33" s="554">
        <v>4.3018225000000001</v>
      </c>
      <c r="G33" s="534">
        <f t="shared" si="2"/>
        <v>4.4287166707065971E-2</v>
      </c>
      <c r="H33" s="434" t="s">
        <v>390</v>
      </c>
      <c r="I33" s="23"/>
      <c r="J33" s="560"/>
      <c r="K33" s="23"/>
    </row>
    <row r="34" spans="1:11" ht="18" customHeight="1" x14ac:dyDescent="0.3">
      <c r="A34" s="472" t="s">
        <v>520</v>
      </c>
      <c r="B34" s="705" t="s">
        <v>335</v>
      </c>
      <c r="C34" s="706"/>
      <c r="D34" s="706"/>
      <c r="E34" s="706"/>
      <c r="F34" s="706"/>
      <c r="G34" s="707"/>
      <c r="H34" s="329"/>
      <c r="I34" s="23"/>
      <c r="J34" s="23"/>
      <c r="K34" s="23"/>
    </row>
    <row r="35" spans="1:11" s="464" customFormat="1" ht="18" customHeight="1" x14ac:dyDescent="0.3">
      <c r="A35" s="472" t="s">
        <v>519</v>
      </c>
      <c r="B35" s="526"/>
      <c r="C35" s="527"/>
      <c r="D35" s="527"/>
      <c r="E35" s="527"/>
      <c r="F35" s="527"/>
      <c r="G35" s="528"/>
      <c r="H35" s="329"/>
      <c r="I35" s="465"/>
      <c r="J35" s="465"/>
      <c r="K35" s="465"/>
    </row>
    <row r="36" spans="1:11" s="464" customFormat="1" ht="18" customHeight="1" x14ac:dyDescent="0.3">
      <c r="A36" s="316" t="s">
        <v>475</v>
      </c>
      <c r="B36" s="551">
        <v>22121.4</v>
      </c>
      <c r="C36" s="537"/>
      <c r="D36" s="547">
        <v>12084.7</v>
      </c>
      <c r="E36" s="547"/>
      <c r="F36" s="547">
        <v>10036.799999999999</v>
      </c>
      <c r="G36" s="473"/>
      <c r="H36" s="328"/>
      <c r="I36" s="465"/>
      <c r="J36" s="465"/>
      <c r="K36" s="465"/>
    </row>
    <row r="37" spans="1:11" s="403" customFormat="1" ht="18" customHeight="1" x14ac:dyDescent="0.3">
      <c r="A37" s="316" t="s">
        <v>407</v>
      </c>
      <c r="B37" s="542">
        <v>25140.799999999999</v>
      </c>
      <c r="C37" s="323"/>
      <c r="D37" s="323">
        <v>13839.2</v>
      </c>
      <c r="E37" s="323"/>
      <c r="F37" s="323">
        <v>11301.6</v>
      </c>
      <c r="G37" s="317"/>
      <c r="H37" s="328"/>
      <c r="I37" s="23"/>
      <c r="J37" s="23"/>
      <c r="K37" s="23"/>
    </row>
    <row r="38" spans="1:11" s="258" customFormat="1" ht="18" customHeight="1" x14ac:dyDescent="0.3">
      <c r="A38" s="316" t="s">
        <v>306</v>
      </c>
      <c r="B38" s="323">
        <v>24799.500442899971</v>
      </c>
      <c r="C38" s="323"/>
      <c r="D38" s="323">
        <v>13363.707053400087</v>
      </c>
      <c r="E38" s="323"/>
      <c r="F38" s="323">
        <v>11435.793389500028</v>
      </c>
      <c r="G38" s="317"/>
      <c r="H38" s="328"/>
      <c r="I38" s="23"/>
      <c r="J38" s="23"/>
      <c r="K38" s="23"/>
    </row>
    <row r="39" spans="1:11" s="92" customFormat="1" ht="18" customHeight="1" x14ac:dyDescent="0.3">
      <c r="A39" s="316" t="s">
        <v>285</v>
      </c>
      <c r="B39" s="551">
        <f>D39+F39</f>
        <v>24586.799999999999</v>
      </c>
      <c r="C39" s="551"/>
      <c r="D39" s="551">
        <v>13232.9</v>
      </c>
      <c r="E39" s="551"/>
      <c r="F39" s="551">
        <v>11353.9</v>
      </c>
      <c r="G39" s="327"/>
      <c r="H39" s="328"/>
      <c r="I39" s="23"/>
      <c r="J39" s="23"/>
      <c r="K39" s="23"/>
    </row>
    <row r="40" spans="1:11" s="92" customFormat="1" ht="18" customHeight="1" x14ac:dyDescent="0.3">
      <c r="A40" s="316" t="s">
        <v>222</v>
      </c>
      <c r="B40" s="551">
        <v>24133.7</v>
      </c>
      <c r="C40" s="551"/>
      <c r="D40" s="551">
        <v>13000.9</v>
      </c>
      <c r="E40" s="551"/>
      <c r="F40" s="551">
        <v>11132.9</v>
      </c>
      <c r="G40" s="327"/>
      <c r="H40" s="329"/>
      <c r="I40" s="23"/>
      <c r="J40" s="23"/>
      <c r="K40" s="23"/>
    </row>
    <row r="41" spans="1:11" s="92" customFormat="1" ht="18" customHeight="1" x14ac:dyDescent="0.3">
      <c r="A41" s="316" t="s">
        <v>221</v>
      </c>
      <c r="B41" s="551">
        <f>D41+F41</f>
        <v>24317.8</v>
      </c>
      <c r="C41" s="551"/>
      <c r="D41" s="551">
        <v>13196.4</v>
      </c>
      <c r="E41" s="551"/>
      <c r="F41" s="551">
        <v>11121.4</v>
      </c>
      <c r="G41" s="327"/>
      <c r="H41" s="328"/>
      <c r="I41" s="23"/>
      <c r="J41" s="23"/>
      <c r="K41" s="23"/>
    </row>
    <row r="42" spans="1:11" ht="18.75" x14ac:dyDescent="0.3">
      <c r="A42" s="324" t="s">
        <v>514</v>
      </c>
      <c r="B42" s="324"/>
      <c r="C42" s="324"/>
      <c r="D42" s="324"/>
      <c r="E42" s="324"/>
      <c r="F42" s="324"/>
      <c r="G42" s="324"/>
      <c r="H42" s="33"/>
      <c r="I42" s="23"/>
      <c r="J42" s="23"/>
      <c r="K42" s="23"/>
    </row>
    <row r="43" spans="1:11" ht="18.75" x14ac:dyDescent="0.3">
      <c r="A43" s="704" t="s">
        <v>515</v>
      </c>
      <c r="B43" s="704"/>
      <c r="C43" s="704"/>
      <c r="D43" s="704"/>
      <c r="E43" s="704"/>
      <c r="F43" s="704"/>
      <c r="G43" s="704"/>
      <c r="H43" s="33"/>
      <c r="I43" s="23"/>
      <c r="J43" s="23"/>
      <c r="K43" s="23"/>
    </row>
    <row r="44" spans="1:11" ht="18.75" x14ac:dyDescent="0.3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</row>
    <row r="45" spans="1:11" ht="18.75" hidden="1" x14ac:dyDescent="0.3">
      <c r="C45" s="125">
        <v>23280670</v>
      </c>
      <c r="D45" s="125">
        <v>12431450</v>
      </c>
      <c r="E45" s="125">
        <v>10849220</v>
      </c>
    </row>
    <row r="46" spans="1:11" ht="18.75" hidden="1" x14ac:dyDescent="0.3">
      <c r="C46" s="125">
        <v>24105706</v>
      </c>
      <c r="D46" s="125">
        <v>13005778</v>
      </c>
      <c r="E46" s="125">
        <v>11099928</v>
      </c>
    </row>
    <row r="47" spans="1:11" ht="18.75" hidden="1" x14ac:dyDescent="0.3">
      <c r="C47" s="125">
        <v>24317782</v>
      </c>
      <c r="D47" s="125">
        <v>13196404</v>
      </c>
      <c r="E47" s="125">
        <v>11121379</v>
      </c>
    </row>
    <row r="48" spans="1:11" ht="18.75" hidden="1" x14ac:dyDescent="0.3">
      <c r="C48" s="125">
        <v>24133741</v>
      </c>
      <c r="D48" s="125">
        <v>13000890</v>
      </c>
      <c r="E48" s="125">
        <v>11132850</v>
      </c>
    </row>
    <row r="49" spans="1:5" ht="18.75" hidden="1" x14ac:dyDescent="0.3">
      <c r="C49" s="125">
        <f>24586.8*1000</f>
        <v>24586800</v>
      </c>
      <c r="D49" s="125">
        <f>13232.9*1000</f>
        <v>13232900</v>
      </c>
      <c r="E49" s="125">
        <f>11353.9*1000</f>
        <v>11353900</v>
      </c>
    </row>
    <row r="51" spans="1:5" x14ac:dyDescent="0.2">
      <c r="A51" s="361"/>
    </row>
  </sheetData>
  <mergeCells count="16">
    <mergeCell ref="A1:H1"/>
    <mergeCell ref="A2:J2"/>
    <mergeCell ref="A3:H3"/>
    <mergeCell ref="C4:H4"/>
    <mergeCell ref="H5:H10"/>
    <mergeCell ref="A43:G43"/>
    <mergeCell ref="B34:G34"/>
    <mergeCell ref="B5:G5"/>
    <mergeCell ref="B7:C7"/>
    <mergeCell ref="D7:E7"/>
    <mergeCell ref="F7:G7"/>
    <mergeCell ref="B8:C8"/>
    <mergeCell ref="A5:A10"/>
    <mergeCell ref="B6:G6"/>
    <mergeCell ref="D8:E8"/>
    <mergeCell ref="F8:G8"/>
  </mergeCells>
  <pageMargins left="0.70866141732283472" right="0.70866141732283472" top="0.62" bottom="0.5500000000000000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54"/>
  <sheetViews>
    <sheetView zoomScale="120" zoomScaleNormal="120" workbookViewId="0">
      <selection activeCell="N7" sqref="N7"/>
    </sheetView>
  </sheetViews>
  <sheetFormatPr defaultRowHeight="14.25" x14ac:dyDescent="0.2"/>
  <cols>
    <col min="1" max="1" width="22.75" customWidth="1"/>
    <col min="2" max="6" width="9.625" customWidth="1"/>
    <col min="7" max="7" width="9.625" style="258" customWidth="1"/>
    <col min="8" max="8" width="9.625" customWidth="1"/>
    <col min="9" max="12" width="6.625" customWidth="1"/>
    <col min="13" max="13" width="5.875" customWidth="1"/>
    <col min="14" max="14" width="12.25" customWidth="1"/>
    <col min="15" max="15" width="10.375" customWidth="1"/>
  </cols>
  <sheetData>
    <row r="1" spans="1:15" ht="21" x14ac:dyDescent="0.35">
      <c r="A1" s="582" t="s">
        <v>433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</row>
    <row r="2" spans="1:15" ht="21" x14ac:dyDescent="0.35">
      <c r="A2" s="582" t="s">
        <v>434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15" ht="15.75" x14ac:dyDescent="0.25">
      <c r="A3" s="1"/>
      <c r="B3" s="1"/>
      <c r="C3" s="1"/>
      <c r="D3" s="1"/>
      <c r="E3" s="1"/>
      <c r="F3" s="1"/>
      <c r="G3" s="1"/>
      <c r="H3" s="1"/>
      <c r="I3" s="595" t="s">
        <v>310</v>
      </c>
      <c r="J3" s="595"/>
      <c r="K3" s="595"/>
      <c r="L3" s="595"/>
      <c r="M3" s="595"/>
    </row>
    <row r="4" spans="1:15" ht="15.75" x14ac:dyDescent="0.25">
      <c r="A4" s="596" t="s">
        <v>302</v>
      </c>
      <c r="B4" s="180">
        <v>2552</v>
      </c>
      <c r="C4" s="180">
        <v>2553</v>
      </c>
      <c r="D4" s="178">
        <v>2554</v>
      </c>
      <c r="E4" s="178">
        <v>2555</v>
      </c>
      <c r="F4" s="178">
        <v>2556</v>
      </c>
      <c r="G4" s="178">
        <v>2557</v>
      </c>
      <c r="H4" s="178">
        <v>2558</v>
      </c>
      <c r="I4" s="589" t="s">
        <v>322</v>
      </c>
      <c r="J4" s="590"/>
      <c r="K4" s="590"/>
      <c r="L4" s="590"/>
      <c r="M4" s="591"/>
    </row>
    <row r="5" spans="1:15" ht="15.75" x14ac:dyDescent="0.25">
      <c r="A5" s="597"/>
      <c r="B5" s="181" t="s">
        <v>50</v>
      </c>
      <c r="C5" s="181" t="s">
        <v>51</v>
      </c>
      <c r="D5" s="181" t="s">
        <v>249</v>
      </c>
      <c r="E5" s="181" t="s">
        <v>248</v>
      </c>
      <c r="F5" s="181" t="s">
        <v>305</v>
      </c>
      <c r="G5" s="181" t="s">
        <v>406</v>
      </c>
      <c r="H5" s="181" t="s">
        <v>432</v>
      </c>
      <c r="I5" s="592"/>
      <c r="J5" s="593"/>
      <c r="K5" s="593"/>
      <c r="L5" s="593"/>
      <c r="M5" s="594"/>
    </row>
    <row r="6" spans="1:15" s="67" customFormat="1" ht="15.75" x14ac:dyDescent="0.25">
      <c r="A6" s="9" t="s">
        <v>5</v>
      </c>
      <c r="B6" s="265">
        <v>25672.59</v>
      </c>
      <c r="C6" s="265">
        <v>25987.26</v>
      </c>
      <c r="D6" s="265">
        <v>26242.572499999998</v>
      </c>
      <c r="E6" s="437">
        <v>26480.322499999998</v>
      </c>
      <c r="F6" s="266">
        <v>26721.177499999998</v>
      </c>
      <c r="G6" s="266">
        <v>26529.387500000001</v>
      </c>
      <c r="H6" s="297">
        <v>26707.157499999998</v>
      </c>
      <c r="I6" s="586" t="s">
        <v>314</v>
      </c>
      <c r="J6" s="587"/>
      <c r="K6" s="587"/>
      <c r="L6" s="587"/>
      <c r="M6" s="588"/>
      <c r="N6" s="161"/>
    </row>
    <row r="7" spans="1:15" ht="15.75" x14ac:dyDescent="0.25">
      <c r="A7" s="27" t="s">
        <v>6</v>
      </c>
      <c r="B7" s="140">
        <v>20874.88</v>
      </c>
      <c r="C7" s="140">
        <v>20981.79</v>
      </c>
      <c r="D7" s="140">
        <v>21063.269999999997</v>
      </c>
      <c r="E7" s="435">
        <v>21380.190000000002</v>
      </c>
      <c r="F7" s="171">
        <v>21495.86</v>
      </c>
      <c r="G7" s="171">
        <v>21031.4</v>
      </c>
      <c r="H7" s="399">
        <v>20987.072500000002</v>
      </c>
      <c r="I7" s="17" t="s">
        <v>7</v>
      </c>
      <c r="J7" s="18"/>
      <c r="K7" s="18"/>
      <c r="L7" s="18"/>
      <c r="M7" s="19"/>
      <c r="N7" s="161"/>
      <c r="O7" s="167"/>
    </row>
    <row r="8" spans="1:15" ht="15.75" x14ac:dyDescent="0.25">
      <c r="A8" s="10" t="s">
        <v>8</v>
      </c>
      <c r="B8" s="121">
        <v>20807.59</v>
      </c>
      <c r="C8" s="121">
        <v>20878.810000000001</v>
      </c>
      <c r="D8" s="121">
        <v>20964.412499999999</v>
      </c>
      <c r="E8" s="435">
        <v>21278.145</v>
      </c>
      <c r="F8" s="164">
        <v>21408.7075</v>
      </c>
      <c r="G8" s="164">
        <v>20937.9725</v>
      </c>
      <c r="H8" s="399">
        <v>20879.980000000003</v>
      </c>
      <c r="I8" s="17" t="s">
        <v>9</v>
      </c>
      <c r="J8" s="18"/>
      <c r="K8" s="18"/>
      <c r="L8" s="18"/>
      <c r="M8" s="19"/>
      <c r="N8" s="161"/>
      <c r="O8" s="168"/>
    </row>
    <row r="9" spans="1:15" ht="15.75" x14ac:dyDescent="0.25">
      <c r="A9" s="10" t="s">
        <v>10</v>
      </c>
      <c r="B9" s="121">
        <v>20489.25</v>
      </c>
      <c r="C9" s="121">
        <v>20652.490000000002</v>
      </c>
      <c r="D9" s="121">
        <v>20814.282500000001</v>
      </c>
      <c r="E9" s="435">
        <v>21129.082499999997</v>
      </c>
      <c r="F9" s="164">
        <v>21245.907500000001</v>
      </c>
      <c r="G9" s="164">
        <v>20753.73</v>
      </c>
      <c r="H9" s="399">
        <v>20690.0075</v>
      </c>
      <c r="I9" s="17" t="s">
        <v>11</v>
      </c>
      <c r="J9" s="18"/>
      <c r="K9" s="18"/>
      <c r="L9" s="18"/>
      <c r="M9" s="19"/>
      <c r="N9" s="161"/>
      <c r="O9" s="168"/>
    </row>
    <row r="10" spans="1:15" ht="15.75" x14ac:dyDescent="0.25">
      <c r="A10" s="10" t="s">
        <v>12</v>
      </c>
      <c r="B10" s="121">
        <v>20154.060000000001</v>
      </c>
      <c r="C10" s="121">
        <v>20289.93</v>
      </c>
      <c r="D10" s="121">
        <v>20494.165000000001</v>
      </c>
      <c r="E10" s="435">
        <v>20855.43</v>
      </c>
      <c r="F10" s="164">
        <v>20971.922500000001</v>
      </c>
      <c r="G10" s="164">
        <v>20544.59</v>
      </c>
      <c r="H10" s="399">
        <v>20421.772499999999</v>
      </c>
      <c r="I10" s="17" t="s">
        <v>13</v>
      </c>
      <c r="J10" s="18"/>
      <c r="K10" s="18"/>
      <c r="L10" s="18"/>
      <c r="M10" s="19"/>
      <c r="N10" s="161"/>
      <c r="O10" s="169"/>
    </row>
    <row r="11" spans="1:15" ht="15.75" x14ac:dyDescent="0.25">
      <c r="A11" s="10" t="s">
        <v>311</v>
      </c>
      <c r="B11" s="121">
        <v>335.19</v>
      </c>
      <c r="C11" s="121">
        <v>362.56</v>
      </c>
      <c r="D11" s="121">
        <v>320.12</v>
      </c>
      <c r="E11" s="435">
        <v>273.65249999999997</v>
      </c>
      <c r="F11" s="164">
        <v>273.98750000000001</v>
      </c>
      <c r="G11" s="164">
        <v>209.14</v>
      </c>
      <c r="H11" s="399">
        <v>268.23500000000001</v>
      </c>
      <c r="I11" s="17" t="s">
        <v>14</v>
      </c>
      <c r="J11" s="18"/>
      <c r="K11" s="18"/>
      <c r="L11" s="18"/>
      <c r="M11" s="19"/>
      <c r="N11" s="161"/>
      <c r="O11" s="170"/>
    </row>
    <row r="12" spans="1:15" ht="15.75" x14ac:dyDescent="0.25">
      <c r="A12" s="10" t="s">
        <v>15</v>
      </c>
      <c r="B12" s="121">
        <v>318.33999999999997</v>
      </c>
      <c r="C12" s="121">
        <v>226.33</v>
      </c>
      <c r="D12" s="121">
        <v>150.1275</v>
      </c>
      <c r="E12" s="435">
        <v>149.06</v>
      </c>
      <c r="F12" s="164">
        <v>162.79999999999998</v>
      </c>
      <c r="G12" s="164">
        <v>184.24250000000001</v>
      </c>
      <c r="H12" s="399">
        <v>189.9725</v>
      </c>
      <c r="I12" s="17" t="s">
        <v>16</v>
      </c>
      <c r="J12" s="18"/>
      <c r="K12" s="18"/>
      <c r="L12" s="18"/>
      <c r="M12" s="19"/>
      <c r="N12" s="161"/>
      <c r="O12" s="170"/>
    </row>
    <row r="13" spans="1:15" ht="15.75" x14ac:dyDescent="0.25">
      <c r="A13" s="10" t="s">
        <v>17</v>
      </c>
      <c r="B13" s="121">
        <v>63.14</v>
      </c>
      <c r="C13" s="121">
        <v>44.36</v>
      </c>
      <c r="D13" s="121">
        <v>24.284999999999997</v>
      </c>
      <c r="E13" s="435">
        <v>29.792499999999997</v>
      </c>
      <c r="F13" s="164">
        <v>37.462499999999999</v>
      </c>
      <c r="G13" s="164">
        <v>39.01</v>
      </c>
      <c r="H13" s="399">
        <v>39.630000000000003</v>
      </c>
      <c r="I13" s="17" t="s">
        <v>18</v>
      </c>
      <c r="J13" s="18"/>
      <c r="K13" s="18"/>
      <c r="L13" s="18"/>
      <c r="M13" s="19"/>
      <c r="N13" s="161"/>
      <c r="O13" s="169"/>
    </row>
    <row r="14" spans="1:15" ht="15.75" x14ac:dyDescent="0.25">
      <c r="A14" s="10" t="s">
        <v>312</v>
      </c>
      <c r="B14" s="121">
        <v>255.2</v>
      </c>
      <c r="C14" s="121">
        <v>181.97</v>
      </c>
      <c r="D14" s="121">
        <v>125.845</v>
      </c>
      <c r="E14" s="435">
        <v>119.27249999999999</v>
      </c>
      <c r="F14" s="164">
        <v>125.33999999999999</v>
      </c>
      <c r="G14" s="164">
        <v>145.22999999999999</v>
      </c>
      <c r="H14" s="399">
        <v>150.3425</v>
      </c>
      <c r="I14" s="17" t="s">
        <v>19</v>
      </c>
      <c r="J14" s="18"/>
      <c r="K14" s="18"/>
      <c r="L14" s="18"/>
      <c r="M14" s="19"/>
      <c r="N14" s="161"/>
      <c r="O14" s="170"/>
    </row>
    <row r="15" spans="1:15" ht="15.75" x14ac:dyDescent="0.25">
      <c r="A15" s="10" t="s">
        <v>20</v>
      </c>
      <c r="B15" s="121">
        <v>67.290000000000006</v>
      </c>
      <c r="C15" s="121">
        <v>102.98</v>
      </c>
      <c r="D15" s="121">
        <v>98.859999999999985</v>
      </c>
      <c r="E15" s="435">
        <v>102.04500000000002</v>
      </c>
      <c r="F15" s="164">
        <v>87.15</v>
      </c>
      <c r="G15" s="164">
        <v>93.432500000000005</v>
      </c>
      <c r="H15" s="399">
        <v>107.09249999999999</v>
      </c>
      <c r="I15" s="17" t="s">
        <v>21</v>
      </c>
      <c r="J15" s="18"/>
      <c r="K15" s="18"/>
      <c r="L15" s="18"/>
      <c r="M15" s="19"/>
      <c r="N15" s="161"/>
      <c r="O15" s="170"/>
    </row>
    <row r="16" spans="1:15" ht="15.75" x14ac:dyDescent="0.25">
      <c r="A16" s="10" t="s">
        <v>313</v>
      </c>
      <c r="B16" s="121">
        <v>4797.71</v>
      </c>
      <c r="C16" s="121">
        <v>5005.47</v>
      </c>
      <c r="D16" s="121">
        <v>5179.3024999999998</v>
      </c>
      <c r="E16" s="435">
        <v>5100.13</v>
      </c>
      <c r="F16" s="164">
        <v>5225.3225000000002</v>
      </c>
      <c r="G16" s="164">
        <v>5497.9825000000001</v>
      </c>
      <c r="H16" s="399">
        <v>5720.0825000000004</v>
      </c>
      <c r="I16" s="583" t="s">
        <v>316</v>
      </c>
      <c r="J16" s="584"/>
      <c r="K16" s="584"/>
      <c r="L16" s="584"/>
      <c r="M16" s="585"/>
      <c r="N16" s="161"/>
      <c r="O16" s="168"/>
    </row>
    <row r="17" spans="1:15" ht="15.75" x14ac:dyDescent="0.25">
      <c r="A17" s="10" t="s">
        <v>22</v>
      </c>
      <c r="B17" s="121">
        <v>209.15</v>
      </c>
      <c r="C17" s="121">
        <v>227.37</v>
      </c>
      <c r="D17" s="121">
        <v>247.83249999999998</v>
      </c>
      <c r="E17" s="435">
        <v>219.61999999999998</v>
      </c>
      <c r="F17" s="164">
        <v>178.26999999999998</v>
      </c>
      <c r="G17" s="164">
        <v>165.95</v>
      </c>
      <c r="H17" s="399">
        <v>200.02749999999997</v>
      </c>
      <c r="I17" s="17" t="s">
        <v>23</v>
      </c>
      <c r="J17" s="18"/>
      <c r="K17" s="18"/>
      <c r="L17" s="18"/>
      <c r="M17" s="19"/>
      <c r="N17" s="161"/>
      <c r="O17" s="168"/>
    </row>
    <row r="18" spans="1:15" ht="15.75" x14ac:dyDescent="0.25">
      <c r="A18" s="10" t="s">
        <v>24</v>
      </c>
      <c r="B18" s="121">
        <v>2033.8</v>
      </c>
      <c r="C18" s="121">
        <v>2029.36</v>
      </c>
      <c r="D18" s="121">
        <v>2044.7950000000001</v>
      </c>
      <c r="E18" s="435">
        <v>2025.0974999999999</v>
      </c>
      <c r="F18" s="164">
        <v>2028.9425000000001</v>
      </c>
      <c r="G18" s="164">
        <v>2056.83</v>
      </c>
      <c r="H18" s="399">
        <v>2082.4225000000001</v>
      </c>
      <c r="I18" s="17" t="s">
        <v>25</v>
      </c>
      <c r="J18" s="18"/>
      <c r="K18" s="18"/>
      <c r="L18" s="18"/>
      <c r="M18" s="19"/>
      <c r="N18" s="161"/>
      <c r="O18" s="169"/>
    </row>
    <row r="19" spans="1:15" ht="15.75" x14ac:dyDescent="0.25">
      <c r="A19" s="10" t="s">
        <v>26</v>
      </c>
      <c r="B19" s="121">
        <v>1906.11</v>
      </c>
      <c r="C19" s="121">
        <v>1967.89</v>
      </c>
      <c r="D19" s="121">
        <v>2042.8275000000001</v>
      </c>
      <c r="E19" s="435">
        <v>1998.1925000000001</v>
      </c>
      <c r="F19" s="166">
        <v>2115.2275</v>
      </c>
      <c r="G19" s="166">
        <v>2309.3849999999998</v>
      </c>
      <c r="H19" s="399">
        <v>2408.9375</v>
      </c>
      <c r="I19" s="17" t="s">
        <v>27</v>
      </c>
      <c r="J19" s="18"/>
      <c r="K19" s="18"/>
      <c r="L19" s="18"/>
      <c r="M19" s="19"/>
      <c r="N19" s="161"/>
      <c r="O19" s="169"/>
    </row>
    <row r="20" spans="1:15" s="163" customFormat="1" ht="15.75" x14ac:dyDescent="0.25">
      <c r="A20" s="12" t="s">
        <v>28</v>
      </c>
      <c r="B20" s="122">
        <v>648.65</v>
      </c>
      <c r="C20" s="122">
        <v>780.86</v>
      </c>
      <c r="D20" s="122">
        <v>843.84500000000003</v>
      </c>
      <c r="E20" s="436">
        <v>857.23</v>
      </c>
      <c r="F20" s="210">
        <v>902.88</v>
      </c>
      <c r="G20" s="210">
        <v>965.81999999999994</v>
      </c>
      <c r="H20" s="118">
        <v>1028.6950000000002</v>
      </c>
      <c r="I20" s="20" t="s">
        <v>29</v>
      </c>
      <c r="J20" s="21"/>
      <c r="K20" s="21"/>
      <c r="L20" s="21"/>
      <c r="M20" s="22"/>
      <c r="N20" s="161"/>
      <c r="O20" s="169"/>
    </row>
    <row r="21" spans="1:15" ht="18.75" x14ac:dyDescent="0.3">
      <c r="A21" s="23" t="s">
        <v>514</v>
      </c>
      <c r="B21" s="23"/>
      <c r="C21" s="23"/>
      <c r="D21" s="23"/>
      <c r="E21" s="23"/>
      <c r="F21" s="23"/>
      <c r="G21" s="23"/>
      <c r="H21" s="1"/>
      <c r="I21" s="1"/>
    </row>
    <row r="22" spans="1:15" ht="18.75" x14ac:dyDescent="0.3">
      <c r="A22" s="23" t="s">
        <v>513</v>
      </c>
      <c r="B22" s="23"/>
      <c r="C22" s="23"/>
      <c r="D22" s="23"/>
      <c r="E22" s="23"/>
      <c r="F22" s="23"/>
      <c r="G22" s="23"/>
      <c r="H22" s="1"/>
      <c r="I22" s="1"/>
    </row>
    <row r="24" spans="1:15" x14ac:dyDescent="0.2">
      <c r="H24" s="179"/>
    </row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</sheetData>
  <mergeCells count="7">
    <mergeCell ref="A1:K1"/>
    <mergeCell ref="I16:M16"/>
    <mergeCell ref="I6:M6"/>
    <mergeCell ref="A2:K2"/>
    <mergeCell ref="I4:M5"/>
    <mergeCell ref="I3:M3"/>
    <mergeCell ref="A4:A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45"/>
  <sheetViews>
    <sheetView zoomScale="140" zoomScaleNormal="140" workbookViewId="0">
      <selection activeCell="H5" sqref="H5"/>
    </sheetView>
  </sheetViews>
  <sheetFormatPr defaultRowHeight="14.25" x14ac:dyDescent="0.2"/>
  <cols>
    <col min="1" max="1" width="19.5" customWidth="1"/>
    <col min="2" max="2" width="10.75" customWidth="1"/>
    <col min="3" max="7" width="10.125" customWidth="1"/>
    <col min="8" max="8" width="10.25" bestFit="1" customWidth="1"/>
  </cols>
  <sheetData>
    <row r="1" spans="1:9" ht="21.6" customHeight="1" x14ac:dyDescent="0.35">
      <c r="A1" s="582" t="s">
        <v>357</v>
      </c>
      <c r="B1" s="582"/>
      <c r="C1" s="582"/>
      <c r="D1" s="582"/>
      <c r="E1" s="582"/>
      <c r="F1" s="582"/>
      <c r="G1" s="582"/>
      <c r="H1" s="582"/>
    </row>
    <row r="2" spans="1:9" s="258" customFormat="1" ht="17.45" customHeight="1" x14ac:dyDescent="0.35">
      <c r="A2" s="722" t="s">
        <v>543</v>
      </c>
      <c r="B2" s="722"/>
      <c r="C2" s="722"/>
      <c r="D2" s="722"/>
      <c r="E2" s="722"/>
      <c r="F2" s="497"/>
      <c r="G2" s="497"/>
      <c r="H2" s="497"/>
    </row>
    <row r="3" spans="1:9" s="258" customFormat="1" ht="17.45" customHeight="1" x14ac:dyDescent="0.35">
      <c r="A3" s="515" t="s">
        <v>358</v>
      </c>
      <c r="B3" s="515"/>
      <c r="C3" s="515"/>
      <c r="D3" s="515"/>
      <c r="E3" s="515"/>
      <c r="F3" s="515"/>
      <c r="G3" s="515"/>
      <c r="H3" s="497"/>
    </row>
    <row r="4" spans="1:9" s="258" customFormat="1" ht="17.45" customHeight="1" x14ac:dyDescent="0.35">
      <c r="A4" s="515" t="s">
        <v>544</v>
      </c>
      <c r="B4" s="515"/>
      <c r="C4" s="515"/>
      <c r="D4" s="515"/>
      <c r="E4" s="515"/>
      <c r="F4" s="515"/>
      <c r="G4" s="515"/>
      <c r="H4" s="497"/>
    </row>
    <row r="5" spans="1:9" ht="15.75" x14ac:dyDescent="0.25">
      <c r="A5" s="1"/>
      <c r="B5" s="1"/>
      <c r="C5" s="1"/>
      <c r="D5" s="1"/>
      <c r="E5" s="601" t="s">
        <v>310</v>
      </c>
      <c r="F5" s="601"/>
      <c r="G5" s="601"/>
    </row>
    <row r="6" spans="1:9" ht="15.75" x14ac:dyDescent="0.25">
      <c r="A6" s="596" t="s">
        <v>223</v>
      </c>
      <c r="B6" s="596" t="s">
        <v>3</v>
      </c>
      <c r="C6" s="655" t="s">
        <v>329</v>
      </c>
      <c r="D6" s="721"/>
      <c r="E6" s="721"/>
      <c r="F6" s="721"/>
      <c r="G6" s="656"/>
    </row>
    <row r="7" spans="1:9" ht="30.75" customHeight="1" x14ac:dyDescent="0.2">
      <c r="A7" s="616"/>
      <c r="B7" s="616"/>
      <c r="C7" s="518" t="s">
        <v>224</v>
      </c>
      <c r="D7" s="520" t="s">
        <v>225</v>
      </c>
      <c r="E7" s="518" t="s">
        <v>226</v>
      </c>
      <c r="F7" s="310" t="s">
        <v>231</v>
      </c>
      <c r="G7" s="519" t="s">
        <v>227</v>
      </c>
      <c r="H7" s="559"/>
      <c r="I7" s="417"/>
    </row>
    <row r="8" spans="1:9" ht="27.75" customHeight="1" x14ac:dyDescent="0.2">
      <c r="A8" s="309" t="s">
        <v>327</v>
      </c>
      <c r="B8" s="315" t="s">
        <v>4</v>
      </c>
      <c r="C8" s="525" t="s">
        <v>328</v>
      </c>
      <c r="D8" s="332" t="s">
        <v>346</v>
      </c>
      <c r="E8" s="330" t="s">
        <v>532</v>
      </c>
      <c r="F8" s="330" t="s">
        <v>533</v>
      </c>
      <c r="G8" s="530" t="s">
        <v>330</v>
      </c>
      <c r="I8" s="417"/>
    </row>
    <row r="9" spans="1:9" ht="15.75" x14ac:dyDescent="0.25">
      <c r="A9" s="455" t="s">
        <v>474</v>
      </c>
      <c r="B9" s="627" t="s">
        <v>335</v>
      </c>
      <c r="C9" s="628"/>
      <c r="D9" s="628"/>
      <c r="E9" s="628"/>
      <c r="F9" s="628"/>
      <c r="G9" s="629"/>
      <c r="I9" s="4"/>
    </row>
    <row r="10" spans="1:9" s="92" customFormat="1" ht="15.75" x14ac:dyDescent="0.25">
      <c r="A10" s="48" t="s">
        <v>331</v>
      </c>
      <c r="B10" s="460">
        <v>38330.41919639898</v>
      </c>
      <c r="C10" s="463">
        <v>5262.5176828000222</v>
      </c>
      <c r="D10" s="463">
        <v>11580.946814200122</v>
      </c>
      <c r="E10" s="463">
        <v>6457.7873210000716</v>
      </c>
      <c r="F10" s="463">
        <v>9983.9158830000561</v>
      </c>
      <c r="G10" s="460">
        <v>5045.2514953999671</v>
      </c>
      <c r="H10" s="102"/>
      <c r="I10" s="4"/>
    </row>
    <row r="11" spans="1:9" s="92" customFormat="1" ht="15.75" x14ac:dyDescent="0.25">
      <c r="A11" s="29" t="s">
        <v>332</v>
      </c>
      <c r="B11" s="458">
        <v>20776.306890599804</v>
      </c>
      <c r="C11" s="461">
        <v>2787.2796273999902</v>
      </c>
      <c r="D11" s="461">
        <v>6279.6298673999509</v>
      </c>
      <c r="E11" s="461">
        <v>3474.3155301999768</v>
      </c>
      <c r="F11" s="461">
        <v>5430.1253839000392</v>
      </c>
      <c r="G11" s="458">
        <v>2804.956481700006</v>
      </c>
      <c r="H11" s="102"/>
      <c r="I11" s="4"/>
    </row>
    <row r="12" spans="1:9" s="92" customFormat="1" ht="15.75" x14ac:dyDescent="0.25">
      <c r="A12" s="30" t="s">
        <v>333</v>
      </c>
      <c r="B12" s="457">
        <v>17554.112305799907</v>
      </c>
      <c r="C12" s="462">
        <v>2475.2380553999997</v>
      </c>
      <c r="D12" s="462">
        <v>5301.3169468000424</v>
      </c>
      <c r="E12" s="462">
        <v>2983.4717907999975</v>
      </c>
      <c r="F12" s="462">
        <v>4553.7904991000014</v>
      </c>
      <c r="G12" s="457">
        <v>2240.2950137000021</v>
      </c>
    </row>
    <row r="13" spans="1:9" s="92" customFormat="1" ht="15.75" x14ac:dyDescent="0.25">
      <c r="A13" s="48" t="s">
        <v>293</v>
      </c>
      <c r="B13" s="471">
        <v>16918.1208322003</v>
      </c>
      <c r="C13" s="466">
        <v>3872.4093818999927</v>
      </c>
      <c r="D13" s="466">
        <v>6686.3822424999325</v>
      </c>
      <c r="E13" s="466">
        <v>1879.9070819000024</v>
      </c>
      <c r="F13" s="466">
        <v>2389.6950751000027</v>
      </c>
      <c r="G13" s="471">
        <v>2089.7270508000029</v>
      </c>
      <c r="H13" s="102"/>
    </row>
    <row r="14" spans="1:9" s="258" customFormat="1" ht="15.75" x14ac:dyDescent="0.25">
      <c r="A14" s="119" t="s">
        <v>347</v>
      </c>
      <c r="B14" s="459"/>
      <c r="C14" s="461"/>
      <c r="D14" s="478"/>
      <c r="E14" s="478"/>
      <c r="F14" s="478"/>
      <c r="G14" s="478"/>
    </row>
    <row r="15" spans="1:9" s="92" customFormat="1" ht="15.75" x14ac:dyDescent="0.25">
      <c r="A15" s="29" t="s">
        <v>332</v>
      </c>
      <c r="B15" s="458">
        <v>9077.4826992999879</v>
      </c>
      <c r="C15" s="461">
        <v>1971.344268600001</v>
      </c>
      <c r="D15" s="461">
        <v>3615.6257527999883</v>
      </c>
      <c r="E15" s="461">
        <v>985.96308659999761</v>
      </c>
      <c r="F15" s="461">
        <v>1331.5417352999955</v>
      </c>
      <c r="G15" s="458">
        <v>1173.0078559999993</v>
      </c>
    </row>
    <row r="16" spans="1:9" s="92" customFormat="1" ht="15.75" x14ac:dyDescent="0.25">
      <c r="A16" s="30" t="s">
        <v>333</v>
      </c>
      <c r="B16" s="457">
        <v>7840.6381329000687</v>
      </c>
      <c r="C16" s="462">
        <v>1901.0651133000001</v>
      </c>
      <c r="D16" s="462">
        <v>3070.7564896999938</v>
      </c>
      <c r="E16" s="462">
        <v>893.94399530000157</v>
      </c>
      <c r="F16" s="462">
        <v>1058.1533398000026</v>
      </c>
      <c r="G16" s="457">
        <v>916.71919480000076</v>
      </c>
    </row>
    <row r="17" spans="1:9" ht="15.75" x14ac:dyDescent="0.25">
      <c r="A17" s="48" t="s">
        <v>228</v>
      </c>
      <c r="B17" s="466">
        <v>21412.298364199582</v>
      </c>
      <c r="C17" s="466">
        <v>1390.108300900001</v>
      </c>
      <c r="D17" s="466">
        <v>4894.5645716999807</v>
      </c>
      <c r="E17" s="466">
        <v>4577.8802390999972</v>
      </c>
      <c r="F17" s="466">
        <v>7594.2208078999902</v>
      </c>
      <c r="G17" s="471">
        <v>2955.5244446000247</v>
      </c>
      <c r="H17" s="102"/>
      <c r="I17" s="107"/>
    </row>
    <row r="18" spans="1:9" s="258" customFormat="1" ht="15.75" x14ac:dyDescent="0.25">
      <c r="A18" s="119" t="s">
        <v>348</v>
      </c>
      <c r="B18" s="479"/>
      <c r="C18" s="478"/>
      <c r="D18" s="478"/>
      <c r="E18" s="478"/>
      <c r="F18" s="478"/>
      <c r="G18" s="478"/>
      <c r="I18" s="107"/>
    </row>
    <row r="19" spans="1:9" ht="15.75" x14ac:dyDescent="0.25">
      <c r="A19" s="29" t="s">
        <v>332</v>
      </c>
      <c r="B19" s="461">
        <v>11698.824191300093</v>
      </c>
      <c r="C19" s="461">
        <v>815.93535880000138</v>
      </c>
      <c r="D19" s="461">
        <v>2664.0041145999867</v>
      </c>
      <c r="E19" s="461">
        <v>2488.3524435999839</v>
      </c>
      <c r="F19" s="461">
        <v>4098.5836485999916</v>
      </c>
      <c r="G19" s="458">
        <v>1631.9486256999992</v>
      </c>
      <c r="I19" s="108"/>
    </row>
    <row r="20" spans="1:9" ht="15.75" x14ac:dyDescent="0.25">
      <c r="A20" s="30" t="s">
        <v>333</v>
      </c>
      <c r="B20" s="462">
        <v>9713.4741728999543</v>
      </c>
      <c r="C20" s="462">
        <v>574.17294209999977</v>
      </c>
      <c r="D20" s="462">
        <v>2230.5604570999967</v>
      </c>
      <c r="E20" s="462">
        <v>2089.5277955000015</v>
      </c>
      <c r="F20" s="462">
        <v>3495.6371593000122</v>
      </c>
      <c r="G20" s="457">
        <v>1323.575818899998</v>
      </c>
      <c r="I20" s="108"/>
    </row>
    <row r="21" spans="1:9" ht="15.75" x14ac:dyDescent="0.25">
      <c r="A21" s="6"/>
      <c r="B21" s="627"/>
      <c r="C21" s="628"/>
      <c r="D21" s="628"/>
      <c r="E21" s="628"/>
      <c r="F21" s="628"/>
      <c r="G21" s="629"/>
    </row>
    <row r="22" spans="1:9" s="92" customFormat="1" ht="15.75" x14ac:dyDescent="0.25">
      <c r="A22" s="48" t="s">
        <v>331</v>
      </c>
      <c r="B22" s="137">
        <f t="shared" ref="B22:G22" si="0">SUM(B23:B24)</f>
        <v>100.0000000000019</v>
      </c>
      <c r="C22" s="137">
        <f t="shared" si="0"/>
        <v>99.999999999999375</v>
      </c>
      <c r="D22" s="137">
        <f t="shared" si="0"/>
        <v>99.999999999998892</v>
      </c>
      <c r="E22" s="137">
        <f t="shared" si="0"/>
        <v>99.999999999998494</v>
      </c>
      <c r="F22" s="137">
        <f t="shared" si="0"/>
        <v>99.999999999999829</v>
      </c>
      <c r="G22" s="137">
        <f t="shared" si="0"/>
        <v>100.00000000000082</v>
      </c>
    </row>
    <row r="23" spans="1:9" s="92" customFormat="1" ht="15.75" x14ac:dyDescent="0.25">
      <c r="A23" s="29" t="s">
        <v>332</v>
      </c>
      <c r="B23" s="469">
        <f>B11/B$10*100</f>
        <v>54.203182031861708</v>
      </c>
      <c r="C23" s="469">
        <f t="shared" ref="C23:G23" si="1">C11/C$10*100</f>
        <v>52.964755567661392</v>
      </c>
      <c r="D23" s="469">
        <f t="shared" si="1"/>
        <v>54.223803702302689</v>
      </c>
      <c r="E23" s="469">
        <f t="shared" si="1"/>
        <v>53.800401863682538</v>
      </c>
      <c r="F23" s="469">
        <f t="shared" si="1"/>
        <v>54.388733314010516</v>
      </c>
      <c r="G23" s="469">
        <f t="shared" si="1"/>
        <v>55.595969482540944</v>
      </c>
    </row>
    <row r="24" spans="1:9" s="92" customFormat="1" ht="15.75" x14ac:dyDescent="0.25">
      <c r="A24" s="30" t="s">
        <v>334</v>
      </c>
      <c r="B24" s="470">
        <f>B12/B$10*100</f>
        <v>45.796817968140196</v>
      </c>
      <c r="C24" s="470">
        <f t="shared" ref="C24:G24" si="2">C12/C$10*100</f>
        <v>47.03524443233799</v>
      </c>
      <c r="D24" s="470">
        <f t="shared" si="2"/>
        <v>45.776196297696195</v>
      </c>
      <c r="E24" s="470">
        <f t="shared" si="2"/>
        <v>46.199598136315963</v>
      </c>
      <c r="F24" s="470">
        <f t="shared" si="2"/>
        <v>45.611266685989321</v>
      </c>
      <c r="G24" s="470">
        <f t="shared" si="2"/>
        <v>44.404030517459873</v>
      </c>
    </row>
    <row r="25" spans="1:9" s="92" customFormat="1" ht="15.75" x14ac:dyDescent="0.25">
      <c r="A25" s="119" t="s">
        <v>293</v>
      </c>
      <c r="B25" s="331">
        <f>SUM(B27:B28)</f>
        <v>99.99999999999855</v>
      </c>
      <c r="C25" s="331">
        <f t="shared" ref="C25:G25" si="3">SUM(C27:C28)</f>
        <v>100.00000000000021</v>
      </c>
      <c r="D25" s="331">
        <f t="shared" si="3"/>
        <v>100.00000000000074</v>
      </c>
      <c r="E25" s="331">
        <f t="shared" si="3"/>
        <v>99.999999999999829</v>
      </c>
      <c r="F25" s="331">
        <f t="shared" si="3"/>
        <v>99.999999999999815</v>
      </c>
      <c r="G25" s="331">
        <f t="shared" si="3"/>
        <v>99.999999999999858</v>
      </c>
    </row>
    <row r="26" spans="1:9" s="258" customFormat="1" ht="15.75" x14ac:dyDescent="0.25">
      <c r="A26" s="119" t="s">
        <v>347</v>
      </c>
      <c r="B26" s="418"/>
      <c r="C26" s="331"/>
      <c r="D26" s="331"/>
      <c r="E26" s="331"/>
      <c r="F26" s="331"/>
      <c r="G26" s="331"/>
    </row>
    <row r="27" spans="1:9" s="92" customFormat="1" ht="15.75" x14ac:dyDescent="0.25">
      <c r="A27" s="29" t="s">
        <v>332</v>
      </c>
      <c r="B27" s="468">
        <f>B15/B$13*100</f>
        <v>53.655384007086603</v>
      </c>
      <c r="C27" s="468">
        <f t="shared" ref="C27:G27" si="4">C15/C$13*100</f>
        <v>50.907434472559906</v>
      </c>
      <c r="D27" s="468">
        <f t="shared" si="4"/>
        <v>54.074469895220389</v>
      </c>
      <c r="E27" s="468">
        <f t="shared" si="4"/>
        <v>52.44743722139156</v>
      </c>
      <c r="F27" s="468">
        <f t="shared" si="4"/>
        <v>55.720152297852223</v>
      </c>
      <c r="G27" s="468">
        <f t="shared" si="4"/>
        <v>56.132108523500271</v>
      </c>
    </row>
    <row r="28" spans="1:9" s="92" customFormat="1" ht="15.75" x14ac:dyDescent="0.25">
      <c r="A28" s="30" t="s">
        <v>334</v>
      </c>
      <c r="B28" s="468">
        <f>B16/B$13*100</f>
        <v>46.344615992911955</v>
      </c>
      <c r="C28" s="468">
        <f t="shared" ref="C28:G28" si="5">C16/C$13*100</f>
        <v>49.092565527440307</v>
      </c>
      <c r="D28" s="468">
        <f t="shared" si="5"/>
        <v>45.92553010478035</v>
      </c>
      <c r="E28" s="468">
        <f t="shared" si="5"/>
        <v>47.552562778608277</v>
      </c>
      <c r="F28" s="468">
        <f t="shared" si="5"/>
        <v>44.279847702147592</v>
      </c>
      <c r="G28" s="468">
        <f t="shared" si="5"/>
        <v>43.867891476499594</v>
      </c>
    </row>
    <row r="29" spans="1:9" ht="15.75" x14ac:dyDescent="0.25">
      <c r="A29" s="119" t="s">
        <v>228</v>
      </c>
      <c r="B29" s="124">
        <f>SUM(B31:B32)</f>
        <v>100.00000000000217</v>
      </c>
      <c r="C29" s="124">
        <f t="shared" ref="C29:G29" si="6">SUM(C31:C32)</f>
        <v>100</v>
      </c>
      <c r="D29" s="124">
        <f t="shared" si="6"/>
        <v>100.00000000000006</v>
      </c>
      <c r="E29" s="124">
        <f t="shared" si="6"/>
        <v>99.999999999999744</v>
      </c>
      <c r="F29" s="124">
        <f t="shared" si="6"/>
        <v>100.00000000000017</v>
      </c>
      <c r="G29" s="124">
        <f t="shared" si="6"/>
        <v>99.999999999999076</v>
      </c>
      <c r="H29" s="109"/>
    </row>
    <row r="30" spans="1:9" s="258" customFormat="1" ht="15.75" x14ac:dyDescent="0.25">
      <c r="A30" s="119" t="s">
        <v>348</v>
      </c>
      <c r="B30" s="419"/>
      <c r="C30" s="419"/>
      <c r="D30" s="419"/>
      <c r="E30" s="419"/>
      <c r="F30" s="419"/>
      <c r="G30" s="419"/>
      <c r="H30" s="109"/>
    </row>
    <row r="31" spans="1:9" ht="15.75" x14ac:dyDescent="0.25">
      <c r="A31" s="29" t="s">
        <v>332</v>
      </c>
      <c r="B31" s="467">
        <f>B19/B$17*100</f>
        <v>54.63600400254095</v>
      </c>
      <c r="C31" s="467">
        <f t="shared" ref="C31:G31" si="7">C19/C$17*100</f>
        <v>58.695812281081871</v>
      </c>
      <c r="D31" s="467">
        <f t="shared" si="7"/>
        <v>54.42780610154918</v>
      </c>
      <c r="E31" s="467">
        <f t="shared" si="7"/>
        <v>54.3559969600513</v>
      </c>
      <c r="F31" s="467">
        <f t="shared" si="7"/>
        <v>53.969771913089289</v>
      </c>
      <c r="G31" s="467">
        <f t="shared" si="7"/>
        <v>55.216888112081008</v>
      </c>
    </row>
    <row r="32" spans="1:9" ht="15.75" x14ac:dyDescent="0.25">
      <c r="A32" s="30" t="s">
        <v>334</v>
      </c>
      <c r="B32" s="467">
        <f>B20/B$17*100</f>
        <v>45.363995997461224</v>
      </c>
      <c r="C32" s="467">
        <f t="shared" ref="C32:G32" si="8">C20/C$17*100</f>
        <v>41.304187718918136</v>
      </c>
      <c r="D32" s="467">
        <f t="shared" si="8"/>
        <v>45.572193898450877</v>
      </c>
      <c r="E32" s="467">
        <f t="shared" si="8"/>
        <v>45.644003039948437</v>
      </c>
      <c r="F32" s="467">
        <f t="shared" si="8"/>
        <v>46.030228086910881</v>
      </c>
      <c r="G32" s="467">
        <f t="shared" si="8"/>
        <v>44.783111887918068</v>
      </c>
      <c r="I32" s="109"/>
    </row>
    <row r="33" spans="1:7" ht="15.75" x14ac:dyDescent="0.25">
      <c r="A33" s="7" t="s">
        <v>521</v>
      </c>
      <c r="B33" s="718" t="s">
        <v>335</v>
      </c>
      <c r="C33" s="719"/>
      <c r="D33" s="719"/>
      <c r="E33" s="719"/>
      <c r="F33" s="719"/>
      <c r="G33" s="720"/>
    </row>
    <row r="34" spans="1:7" s="464" customFormat="1" ht="15.75" x14ac:dyDescent="0.25">
      <c r="A34" s="7" t="s">
        <v>522</v>
      </c>
      <c r="B34" s="501"/>
      <c r="C34" s="502"/>
      <c r="D34" s="502"/>
      <c r="E34" s="502"/>
      <c r="F34" s="502"/>
      <c r="G34" s="502"/>
    </row>
    <row r="35" spans="1:7" s="464" customFormat="1" ht="15.75" x14ac:dyDescent="0.25">
      <c r="A35" s="510" t="s">
        <v>476</v>
      </c>
      <c r="B35" s="415">
        <v>38421</v>
      </c>
      <c r="C35" s="415">
        <v>5247.4</v>
      </c>
      <c r="D35" s="415">
        <v>11486.4</v>
      </c>
      <c r="E35" s="415">
        <v>6549</v>
      </c>
      <c r="F35" s="415">
        <v>10046.5</v>
      </c>
      <c r="G35" s="415">
        <v>5091.8</v>
      </c>
    </row>
    <row r="36" spans="1:7" s="403" customFormat="1" ht="15.75" x14ac:dyDescent="0.25">
      <c r="A36" s="510" t="s">
        <v>408</v>
      </c>
      <c r="B36" s="415">
        <v>39112.400000000001</v>
      </c>
      <c r="C36" s="415">
        <v>3860</v>
      </c>
      <c r="D36" s="415">
        <v>9455.2000000000007</v>
      </c>
      <c r="E36" s="415">
        <v>7324.8</v>
      </c>
      <c r="F36" s="415">
        <v>13061.3</v>
      </c>
      <c r="G36" s="415">
        <v>5411.1</v>
      </c>
    </row>
    <row r="37" spans="1:7" s="258" customFormat="1" ht="15.75" x14ac:dyDescent="0.25">
      <c r="A37" s="30" t="s">
        <v>307</v>
      </c>
      <c r="B37" s="415">
        <f>SUM(C37:G37)</f>
        <v>39578.299999999996</v>
      </c>
      <c r="C37" s="415">
        <v>3871.5</v>
      </c>
      <c r="D37" s="415">
        <v>9562.7999999999993</v>
      </c>
      <c r="E37" s="415">
        <v>7382.9</v>
      </c>
      <c r="F37" s="415">
        <v>13278.4</v>
      </c>
      <c r="G37" s="415">
        <v>5482.7</v>
      </c>
    </row>
    <row r="38" spans="1:7" s="92" customFormat="1" ht="15.75" x14ac:dyDescent="0.25">
      <c r="A38" s="30" t="s">
        <v>286</v>
      </c>
      <c r="B38" s="511">
        <f>SUM(C38:G38)</f>
        <v>39317.200000000004</v>
      </c>
      <c r="C38" s="511">
        <v>3863.9</v>
      </c>
      <c r="D38" s="511">
        <v>9495.2999999999993</v>
      </c>
      <c r="E38" s="511">
        <v>7292.3</v>
      </c>
      <c r="F38" s="511">
        <v>13252.8</v>
      </c>
      <c r="G38" s="511">
        <v>5412.9</v>
      </c>
    </row>
    <row r="39" spans="1:7" s="92" customFormat="1" ht="15.75" x14ac:dyDescent="0.25">
      <c r="A39" s="30" t="s">
        <v>230</v>
      </c>
      <c r="B39" s="132">
        <v>38691.599999999999</v>
      </c>
      <c r="C39" s="132">
        <v>3846.9</v>
      </c>
      <c r="D39" s="132">
        <v>9350.1</v>
      </c>
      <c r="E39" s="132">
        <v>7187.6</v>
      </c>
      <c r="F39" s="132">
        <v>12956.7</v>
      </c>
      <c r="G39" s="132">
        <v>5350.2</v>
      </c>
    </row>
    <row r="40" spans="1:7" s="92" customFormat="1" ht="15.75" x14ac:dyDescent="0.25">
      <c r="A40" s="7" t="s">
        <v>229</v>
      </c>
      <c r="B40" s="132">
        <v>38371.5</v>
      </c>
      <c r="C40" s="132">
        <v>3944.1</v>
      </c>
      <c r="D40" s="132">
        <v>9261.7000000000007</v>
      </c>
      <c r="E40" s="132">
        <v>7181.6</v>
      </c>
      <c r="F40" s="132">
        <v>12850.4</v>
      </c>
      <c r="G40" s="132">
        <v>5133.6000000000004</v>
      </c>
    </row>
    <row r="41" spans="1:7" ht="18.75" x14ac:dyDescent="0.3">
      <c r="A41" s="653" t="s">
        <v>516</v>
      </c>
      <c r="B41" s="653"/>
      <c r="C41" s="653"/>
      <c r="D41" s="653"/>
      <c r="E41" s="653"/>
      <c r="F41" s="653"/>
      <c r="G41" s="653"/>
    </row>
    <row r="42" spans="1:7" ht="18.75" x14ac:dyDescent="0.3">
      <c r="A42" s="717" t="s">
        <v>517</v>
      </c>
      <c r="B42" s="717"/>
      <c r="C42" s="717"/>
      <c r="D42" s="717"/>
      <c r="E42" s="717"/>
      <c r="F42" s="717"/>
      <c r="G42" s="717"/>
    </row>
    <row r="43" spans="1:7" ht="18" x14ac:dyDescent="0.25">
      <c r="A43" s="32"/>
      <c r="B43" s="474"/>
      <c r="C43" s="474"/>
      <c r="D43" s="474"/>
      <c r="E43" s="474"/>
      <c r="F43" s="474"/>
      <c r="G43" s="474"/>
    </row>
    <row r="45" spans="1:7" ht="15.75" x14ac:dyDescent="0.25">
      <c r="A45" s="4"/>
      <c r="B45" s="270"/>
      <c r="C45" s="270"/>
      <c r="D45" s="270"/>
      <c r="E45" s="270"/>
      <c r="F45" s="270"/>
      <c r="G45" s="270"/>
    </row>
  </sheetData>
  <mergeCells count="11">
    <mergeCell ref="A42:G42"/>
    <mergeCell ref="A1:H1"/>
    <mergeCell ref="B33:G33"/>
    <mergeCell ref="B21:G21"/>
    <mergeCell ref="B9:G9"/>
    <mergeCell ref="C6:G6"/>
    <mergeCell ref="A6:A7"/>
    <mergeCell ref="B6:B7"/>
    <mergeCell ref="E5:G5"/>
    <mergeCell ref="A2:E2"/>
    <mergeCell ref="A41:G4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62"/>
  <sheetViews>
    <sheetView tabSelected="1" topLeftCell="A40" zoomScale="130" zoomScaleNormal="130" workbookViewId="0">
      <selection activeCell="B50" sqref="B50:C51"/>
    </sheetView>
  </sheetViews>
  <sheetFormatPr defaultRowHeight="14.25" x14ac:dyDescent="0.2"/>
  <cols>
    <col min="1" max="1" width="20" style="92" customWidth="1"/>
    <col min="2" max="2" width="6.625" style="92" customWidth="1"/>
    <col min="3" max="3" width="5.375" style="92" customWidth="1"/>
    <col min="4" max="4" width="6.125" style="92" customWidth="1"/>
    <col min="5" max="5" width="6.625" style="92" customWidth="1"/>
    <col min="6" max="6" width="5.75" style="92" customWidth="1"/>
    <col min="7" max="7" width="6.75" style="92" customWidth="1"/>
    <col min="8" max="8" width="5.75" style="92" customWidth="1"/>
    <col min="9" max="9" width="6.375" style="92" customWidth="1"/>
    <col min="10" max="10" width="6.25" customWidth="1"/>
    <col min="11" max="11" width="6" customWidth="1"/>
    <col min="12" max="12" width="6.375" customWidth="1"/>
    <col min="13" max="15" width="6.125" customWidth="1"/>
    <col min="16" max="16" width="11.25" customWidth="1"/>
    <col min="17" max="17" width="10.5" customWidth="1"/>
  </cols>
  <sheetData>
    <row r="1" spans="1:20" ht="21" x14ac:dyDescent="0.35">
      <c r="A1" s="722" t="s">
        <v>523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22"/>
      <c r="N1" s="722"/>
      <c r="O1" s="498"/>
      <c r="P1" s="36"/>
      <c r="Q1" s="361"/>
    </row>
    <row r="2" spans="1:20" s="258" customFormat="1" ht="17.45" customHeight="1" x14ac:dyDescent="0.35">
      <c r="A2" s="515" t="s">
        <v>524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515"/>
      <c r="O2" s="515"/>
      <c r="P2" s="515"/>
      <c r="Q2" s="464"/>
    </row>
    <row r="3" spans="1:20" ht="13.9" customHeight="1" x14ac:dyDescent="0.3">
      <c r="A3" s="23"/>
      <c r="B3" s="23"/>
      <c r="C3" s="23"/>
      <c r="D3" s="23"/>
      <c r="E3" s="23"/>
      <c r="F3" s="23"/>
      <c r="G3" s="23"/>
      <c r="H3" s="666"/>
      <c r="I3" s="666"/>
      <c r="M3" s="752" t="s">
        <v>310</v>
      </c>
      <c r="N3" s="752"/>
      <c r="O3" s="752"/>
      <c r="P3" s="752"/>
      <c r="Q3" s="752"/>
    </row>
    <row r="4" spans="1:20" ht="17.45" customHeight="1" x14ac:dyDescent="0.25">
      <c r="A4" s="746" t="s">
        <v>427</v>
      </c>
      <c r="B4" s="749" t="s">
        <v>290</v>
      </c>
      <c r="C4" s="749" t="s">
        <v>198</v>
      </c>
      <c r="D4" s="736" t="s">
        <v>289</v>
      </c>
      <c r="E4" s="737"/>
      <c r="F4" s="737"/>
      <c r="G4" s="737"/>
      <c r="H4" s="737"/>
      <c r="I4" s="738"/>
      <c r="J4" s="736" t="s">
        <v>232</v>
      </c>
      <c r="K4" s="737"/>
      <c r="L4" s="737"/>
      <c r="M4" s="737"/>
      <c r="N4" s="737"/>
      <c r="O4" s="738"/>
      <c r="P4" s="726" t="s">
        <v>413</v>
      </c>
      <c r="Q4" s="727"/>
    </row>
    <row r="5" spans="1:20" s="258" customFormat="1" ht="17.45" customHeight="1" x14ac:dyDescent="0.25">
      <c r="A5" s="747"/>
      <c r="B5" s="750"/>
      <c r="C5" s="750"/>
      <c r="D5" s="736" t="s">
        <v>341</v>
      </c>
      <c r="E5" s="737"/>
      <c r="F5" s="737"/>
      <c r="G5" s="737"/>
      <c r="H5" s="737"/>
      <c r="I5" s="738"/>
      <c r="J5" s="736" t="s">
        <v>340</v>
      </c>
      <c r="K5" s="737"/>
      <c r="L5" s="737"/>
      <c r="M5" s="737"/>
      <c r="N5" s="737"/>
      <c r="O5" s="738"/>
      <c r="P5" s="728"/>
      <c r="Q5" s="729"/>
    </row>
    <row r="6" spans="1:20" ht="16.149999999999999" customHeight="1" x14ac:dyDescent="0.25">
      <c r="A6" s="747"/>
      <c r="B6" s="750"/>
      <c r="C6" s="750"/>
      <c r="D6" s="736" t="s">
        <v>3</v>
      </c>
      <c r="E6" s="738"/>
      <c r="F6" s="736" t="s">
        <v>31</v>
      </c>
      <c r="G6" s="738"/>
      <c r="H6" s="736" t="s">
        <v>32</v>
      </c>
      <c r="I6" s="738"/>
      <c r="J6" s="739" t="s">
        <v>3</v>
      </c>
      <c r="K6" s="740"/>
      <c r="L6" s="739" t="s">
        <v>31</v>
      </c>
      <c r="M6" s="740"/>
      <c r="N6" s="739" t="s">
        <v>32</v>
      </c>
      <c r="O6" s="740"/>
      <c r="P6" s="728"/>
      <c r="Q6" s="729"/>
    </row>
    <row r="7" spans="1:20" s="258" customFormat="1" ht="16.149999999999999" customHeight="1" x14ac:dyDescent="0.25">
      <c r="A7" s="747"/>
      <c r="B7" s="373"/>
      <c r="C7" s="373"/>
      <c r="D7" s="736" t="s">
        <v>4</v>
      </c>
      <c r="E7" s="738"/>
      <c r="F7" s="736" t="s">
        <v>324</v>
      </c>
      <c r="G7" s="738"/>
      <c r="H7" s="736" t="s">
        <v>325</v>
      </c>
      <c r="I7" s="738"/>
      <c r="J7" s="736" t="s">
        <v>4</v>
      </c>
      <c r="K7" s="738"/>
      <c r="L7" s="736" t="s">
        <v>324</v>
      </c>
      <c r="M7" s="738"/>
      <c r="N7" s="736" t="s">
        <v>325</v>
      </c>
      <c r="O7" s="738"/>
      <c r="P7" s="728"/>
      <c r="Q7" s="729"/>
    </row>
    <row r="8" spans="1:20" s="258" customFormat="1" ht="16.149999999999999" customHeight="1" x14ac:dyDescent="0.25">
      <c r="A8" s="747"/>
      <c r="B8" s="750" t="s">
        <v>4</v>
      </c>
      <c r="C8" s="380" t="s">
        <v>337</v>
      </c>
      <c r="D8" s="374" t="s">
        <v>197</v>
      </c>
      <c r="E8" s="375" t="s">
        <v>198</v>
      </c>
      <c r="F8" s="375" t="s">
        <v>197</v>
      </c>
      <c r="G8" s="376" t="s">
        <v>198</v>
      </c>
      <c r="H8" s="375" t="s">
        <v>197</v>
      </c>
      <c r="I8" s="376" t="s">
        <v>198</v>
      </c>
      <c r="J8" s="374" t="s">
        <v>197</v>
      </c>
      <c r="K8" s="377" t="s">
        <v>198</v>
      </c>
      <c r="L8" s="374" t="s">
        <v>197</v>
      </c>
      <c r="M8" s="377" t="s">
        <v>198</v>
      </c>
      <c r="N8" s="374" t="s">
        <v>197</v>
      </c>
      <c r="O8" s="377" t="s">
        <v>198</v>
      </c>
      <c r="P8" s="728"/>
      <c r="Q8" s="729"/>
    </row>
    <row r="9" spans="1:20" ht="18" customHeight="1" x14ac:dyDescent="0.2">
      <c r="A9" s="748"/>
      <c r="B9" s="751"/>
      <c r="C9" s="378" t="s">
        <v>338</v>
      </c>
      <c r="D9" s="379" t="s">
        <v>339</v>
      </c>
      <c r="E9" s="379" t="s">
        <v>336</v>
      </c>
      <c r="F9" s="379" t="s">
        <v>339</v>
      </c>
      <c r="G9" s="379" t="s">
        <v>336</v>
      </c>
      <c r="H9" s="379" t="s">
        <v>339</v>
      </c>
      <c r="I9" s="379" t="s">
        <v>336</v>
      </c>
      <c r="J9" s="379" t="s">
        <v>339</v>
      </c>
      <c r="K9" s="379" t="s">
        <v>336</v>
      </c>
      <c r="L9" s="379" t="s">
        <v>339</v>
      </c>
      <c r="M9" s="379" t="s">
        <v>336</v>
      </c>
      <c r="N9" s="379" t="s">
        <v>339</v>
      </c>
      <c r="O9" s="379" t="s">
        <v>336</v>
      </c>
      <c r="P9" s="730"/>
      <c r="Q9" s="731"/>
      <c r="R9" s="724"/>
      <c r="S9" s="724"/>
      <c r="T9" s="724"/>
    </row>
    <row r="10" spans="1:20" ht="14.45" customHeight="1" x14ac:dyDescent="0.25">
      <c r="A10" s="431" t="s">
        <v>478</v>
      </c>
      <c r="B10" s="556">
        <v>38330.41919639898</v>
      </c>
      <c r="C10" s="381">
        <f>SUM(C11:C25)</f>
        <v>100.00000000000296</v>
      </c>
      <c r="D10" s="556">
        <v>16918.1208322003</v>
      </c>
      <c r="E10" s="381">
        <f>SUM(E11:E26)</f>
        <v>99.99999999999811</v>
      </c>
      <c r="F10" s="556">
        <v>9077.4826992999879</v>
      </c>
      <c r="G10" s="381">
        <f>SUM(G11:G26)</f>
        <v>100.00000000000011</v>
      </c>
      <c r="H10" s="556">
        <v>7840.6381329000687</v>
      </c>
      <c r="I10" s="381">
        <f>SUM(I11:I26)</f>
        <v>99.999999999999218</v>
      </c>
      <c r="J10" s="556">
        <v>21412.298364199582</v>
      </c>
      <c r="K10" s="381">
        <f>SUM(K11:K26)</f>
        <v>100.00000000000205</v>
      </c>
      <c r="L10" s="556">
        <v>11698.824191300093</v>
      </c>
      <c r="M10" s="381">
        <f>SUM(M11:M26)</f>
        <v>99.999999999998977</v>
      </c>
      <c r="N10" s="556">
        <v>9713.4741728999543</v>
      </c>
      <c r="O10" s="381">
        <f>SUM(O11:O26)</f>
        <v>100.00000000000067</v>
      </c>
      <c r="P10" s="732" t="s">
        <v>426</v>
      </c>
      <c r="Q10" s="733"/>
      <c r="R10" s="724"/>
      <c r="S10" s="724"/>
      <c r="T10" s="724"/>
    </row>
    <row r="11" spans="1:20" ht="14.45" customHeight="1" x14ac:dyDescent="0.25">
      <c r="A11" s="428" t="s">
        <v>233</v>
      </c>
      <c r="B11" s="539">
        <v>1519.9181324000019</v>
      </c>
      <c r="C11" s="568">
        <v>3.9653052699793938</v>
      </c>
      <c r="D11" s="539">
        <v>1027.1486365999986</v>
      </c>
      <c r="E11" s="568">
        <v>6.0712927090875484</v>
      </c>
      <c r="F11" s="539">
        <v>685.12370889999806</v>
      </c>
      <c r="G11" s="567">
        <f>F11/F$10*100</f>
        <v>7.5475077352979314</v>
      </c>
      <c r="H11" s="539">
        <v>342.02492769999998</v>
      </c>
      <c r="I11" s="567">
        <f>(H11/H$10)*100</f>
        <v>4.3622077935829049</v>
      </c>
      <c r="J11" s="539">
        <v>492.76949579999933</v>
      </c>
      <c r="K11" s="567">
        <f>(J11/J$10)*100</f>
        <v>2.3013386392181432</v>
      </c>
      <c r="L11" s="539">
        <v>350.11243849999988</v>
      </c>
      <c r="M11" s="567">
        <f>(L11/L$10)*100</f>
        <v>2.9927147615429872</v>
      </c>
      <c r="N11" s="539">
        <v>142.65705730000005</v>
      </c>
      <c r="O11" s="567">
        <f>N11/N$10*100</f>
        <v>1.4686512236580109</v>
      </c>
      <c r="P11" s="429" t="s">
        <v>392</v>
      </c>
      <c r="Q11" s="430"/>
      <c r="R11" s="725"/>
      <c r="S11" s="725"/>
      <c r="T11" s="725"/>
    </row>
    <row r="12" spans="1:20" ht="15.75" x14ac:dyDescent="0.25">
      <c r="A12" s="382" t="s">
        <v>234</v>
      </c>
      <c r="B12" s="538"/>
      <c r="C12" s="569"/>
      <c r="D12" s="538"/>
      <c r="E12" s="569"/>
      <c r="F12" s="538"/>
      <c r="G12" s="565"/>
      <c r="H12" s="538">
        <v>0</v>
      </c>
      <c r="I12" s="565"/>
      <c r="J12" s="538">
        <v>0</v>
      </c>
      <c r="K12" s="565"/>
      <c r="L12" s="538">
        <v>0</v>
      </c>
      <c r="M12" s="565"/>
      <c r="N12" s="538">
        <v>0</v>
      </c>
      <c r="O12" s="565"/>
      <c r="P12" s="734" t="s">
        <v>403</v>
      </c>
      <c r="Q12" s="735"/>
      <c r="R12" s="8"/>
      <c r="S12" s="34"/>
      <c r="T12" s="34"/>
    </row>
    <row r="13" spans="1:20" ht="15.75" x14ac:dyDescent="0.25">
      <c r="A13" s="383" t="s">
        <v>235</v>
      </c>
      <c r="B13" s="538">
        <v>2154.760106900007</v>
      </c>
      <c r="C13" s="569">
        <v>5.6215406772865135</v>
      </c>
      <c r="D13" s="538">
        <v>1995.1905979000053</v>
      </c>
      <c r="E13" s="569">
        <v>11.793216384307613</v>
      </c>
      <c r="F13" s="538">
        <v>779.92663969999967</v>
      </c>
      <c r="G13" s="565">
        <f t="shared" ref="G13:G25" si="0">F13/F$10*100</f>
        <v>8.5918824142748722</v>
      </c>
      <c r="H13" s="538">
        <v>1215.263958200004</v>
      </c>
      <c r="I13" s="565">
        <f t="shared" ref="I13:I25" si="1">(H13/H$10)*100</f>
        <v>15.499554214862183</v>
      </c>
      <c r="J13" s="538">
        <v>159.56950899999993</v>
      </c>
      <c r="K13" s="565">
        <f t="shared" ref="K13:K25" si="2">(J13/J$10)*100</f>
        <v>0.74522363870472264</v>
      </c>
      <c r="L13" s="538">
        <v>98.152121200000053</v>
      </c>
      <c r="M13" s="565">
        <f t="shared" ref="M13:M25" si="3">(L13/L$10)*100</f>
        <v>0.8389913344709593</v>
      </c>
      <c r="N13" s="538">
        <v>61.417387800000014</v>
      </c>
      <c r="O13" s="565">
        <f t="shared" ref="O13:O25" si="4">N13/N$10*100</f>
        <v>0.63229063779621786</v>
      </c>
      <c r="P13" s="734" t="s">
        <v>361</v>
      </c>
      <c r="Q13" s="735"/>
      <c r="R13" s="8"/>
      <c r="S13" s="34"/>
      <c r="T13" s="34"/>
    </row>
    <row r="14" spans="1:20" ht="15.75" x14ac:dyDescent="0.25">
      <c r="A14" s="383" t="s">
        <v>292</v>
      </c>
      <c r="B14" s="538">
        <v>1736.3892834999947</v>
      </c>
      <c r="C14" s="569">
        <v>4.5300555535357221</v>
      </c>
      <c r="D14" s="538">
        <v>1548.5142850999932</v>
      </c>
      <c r="E14" s="569">
        <v>9.1529922292120194</v>
      </c>
      <c r="F14" s="538">
        <v>715.9228002999987</v>
      </c>
      <c r="G14" s="565">
        <f t="shared" si="0"/>
        <v>7.8867988407756178</v>
      </c>
      <c r="H14" s="538">
        <v>832.59148480000022</v>
      </c>
      <c r="I14" s="565">
        <f t="shared" si="1"/>
        <v>10.618925024818664</v>
      </c>
      <c r="J14" s="538">
        <v>187.87499840000012</v>
      </c>
      <c r="K14" s="565">
        <f t="shared" si="2"/>
        <v>0.87741631096509864</v>
      </c>
      <c r="L14" s="538">
        <v>103.6572080000001</v>
      </c>
      <c r="M14" s="565">
        <f t="shared" si="3"/>
        <v>0.88604808744015029</v>
      </c>
      <c r="N14" s="538">
        <v>84.217790399999998</v>
      </c>
      <c r="O14" s="565">
        <f t="shared" si="4"/>
        <v>0.86702027411534066</v>
      </c>
      <c r="P14" s="734" t="s">
        <v>397</v>
      </c>
      <c r="Q14" s="735"/>
      <c r="R14" s="8"/>
      <c r="S14" s="34"/>
      <c r="T14" s="34"/>
    </row>
    <row r="15" spans="1:20" s="361" customFormat="1" ht="15.75" x14ac:dyDescent="0.25">
      <c r="A15" s="384"/>
      <c r="B15" s="538"/>
      <c r="C15" s="569"/>
      <c r="D15" s="538"/>
      <c r="E15" s="569"/>
      <c r="F15" s="538"/>
      <c r="G15" s="565"/>
      <c r="H15" s="538">
        <v>0</v>
      </c>
      <c r="I15" s="565"/>
      <c r="J15" s="538">
        <v>0</v>
      </c>
      <c r="K15" s="565"/>
      <c r="L15" s="538">
        <v>0</v>
      </c>
      <c r="M15" s="565"/>
      <c r="N15" s="538">
        <v>0</v>
      </c>
      <c r="O15" s="565"/>
      <c r="P15" s="734" t="s">
        <v>393</v>
      </c>
      <c r="Q15" s="735"/>
      <c r="R15" s="8"/>
      <c r="S15" s="34"/>
      <c r="T15" s="34"/>
    </row>
    <row r="16" spans="1:20" ht="15.75" x14ac:dyDescent="0.25">
      <c r="A16" s="383" t="s">
        <v>236</v>
      </c>
      <c r="B16" s="538">
        <v>1443.3359625000026</v>
      </c>
      <c r="C16" s="569">
        <v>3.7655105077368924</v>
      </c>
      <c r="D16" s="538">
        <v>1354.3592544000044</v>
      </c>
      <c r="E16" s="569">
        <v>8.0053764116771724</v>
      </c>
      <c r="F16" s="538">
        <v>395.62837900000017</v>
      </c>
      <c r="G16" s="565">
        <f t="shared" si="0"/>
        <v>4.3583490280902337</v>
      </c>
      <c r="H16" s="538">
        <v>958.73087539999869</v>
      </c>
      <c r="I16" s="565">
        <f t="shared" si="1"/>
        <v>12.22771487663832</v>
      </c>
      <c r="J16" s="538">
        <v>88.976708099999982</v>
      </c>
      <c r="K16" s="565">
        <f t="shared" si="2"/>
        <v>0.41554020304875405</v>
      </c>
      <c r="L16" s="538">
        <v>31.1279659</v>
      </c>
      <c r="M16" s="565">
        <f t="shared" si="3"/>
        <v>0.26607773047096916</v>
      </c>
      <c r="N16" s="538">
        <v>57.848742200000032</v>
      </c>
      <c r="O16" s="565">
        <f t="shared" si="4"/>
        <v>0.5955515109248426</v>
      </c>
      <c r="P16" s="734" t="s">
        <v>363</v>
      </c>
      <c r="Q16" s="735"/>
      <c r="R16" s="8"/>
      <c r="S16" s="34"/>
      <c r="T16" s="34"/>
    </row>
    <row r="17" spans="1:20" ht="15.75" x14ac:dyDescent="0.25">
      <c r="A17" s="383" t="s">
        <v>291</v>
      </c>
      <c r="B17" s="538">
        <v>7326.9654847000475</v>
      </c>
      <c r="C17" s="569">
        <v>19.115276165277088</v>
      </c>
      <c r="D17" s="538">
        <v>2596.405293699991</v>
      </c>
      <c r="E17" s="569">
        <v>15.346889406051803</v>
      </c>
      <c r="F17" s="538">
        <v>1146.2643039999962</v>
      </c>
      <c r="G17" s="565">
        <f t="shared" si="0"/>
        <v>12.627557021820495</v>
      </c>
      <c r="H17" s="538">
        <v>1450.140989700003</v>
      </c>
      <c r="I17" s="565">
        <f t="shared" si="1"/>
        <v>18.495190890331649</v>
      </c>
      <c r="J17" s="538">
        <v>4730.5601910000132</v>
      </c>
      <c r="K17" s="565">
        <f t="shared" si="2"/>
        <v>22.092724987007006</v>
      </c>
      <c r="L17" s="538">
        <v>1800.5567572999971</v>
      </c>
      <c r="M17" s="565">
        <f t="shared" si="3"/>
        <v>15.390920727221399</v>
      </c>
      <c r="N17" s="538">
        <v>2930.003433700007</v>
      </c>
      <c r="O17" s="565">
        <f t="shared" si="4"/>
        <v>30.164320011006478</v>
      </c>
      <c r="P17" s="734" t="s">
        <v>402</v>
      </c>
      <c r="Q17" s="735"/>
      <c r="R17" s="8"/>
      <c r="S17" s="34"/>
      <c r="T17" s="34"/>
    </row>
    <row r="18" spans="1:20" ht="15.75" x14ac:dyDescent="0.25">
      <c r="A18" s="383" t="s">
        <v>237</v>
      </c>
      <c r="B18" s="538">
        <v>12183.231129000078</v>
      </c>
      <c r="C18" s="569">
        <v>31.784758383609468</v>
      </c>
      <c r="D18" s="538">
        <v>773.32550160000028</v>
      </c>
      <c r="E18" s="569">
        <v>4.5709893508274746</v>
      </c>
      <c r="F18" s="538">
        <v>474.29014349999989</v>
      </c>
      <c r="G18" s="565">
        <f t="shared" si="0"/>
        <v>5.2249082615885882</v>
      </c>
      <c r="H18" s="538">
        <v>299.03535809999983</v>
      </c>
      <c r="I18" s="565">
        <f t="shared" si="1"/>
        <v>3.8139160745758538</v>
      </c>
      <c r="J18" s="538">
        <v>11409.90562740001</v>
      </c>
      <c r="K18" s="565">
        <f t="shared" si="2"/>
        <v>53.286692690948435</v>
      </c>
      <c r="L18" s="538">
        <v>6442.1208659999811</v>
      </c>
      <c r="M18" s="565">
        <f t="shared" si="3"/>
        <v>55.066396080989975</v>
      </c>
      <c r="N18" s="538">
        <v>4967.7847614000148</v>
      </c>
      <c r="O18" s="565">
        <f t="shared" si="4"/>
        <v>51.143233337252845</v>
      </c>
      <c r="P18" s="386" t="s">
        <v>394</v>
      </c>
      <c r="Q18" s="387"/>
      <c r="R18" s="8"/>
      <c r="S18" s="34"/>
      <c r="T18" s="34"/>
    </row>
    <row r="19" spans="1:20" ht="15.75" x14ac:dyDescent="0.25">
      <c r="A19" s="383" t="s">
        <v>238</v>
      </c>
      <c r="B19" s="538"/>
      <c r="C19" s="569"/>
      <c r="D19" s="538"/>
      <c r="E19" s="569"/>
      <c r="F19" s="538"/>
      <c r="G19" s="565"/>
      <c r="H19" s="538">
        <v>0</v>
      </c>
      <c r="I19" s="565"/>
      <c r="J19" s="538">
        <v>0</v>
      </c>
      <c r="K19" s="565"/>
      <c r="L19" s="538">
        <v>0</v>
      </c>
      <c r="M19" s="565"/>
      <c r="N19" s="538">
        <v>0</v>
      </c>
      <c r="O19" s="565"/>
      <c r="P19" s="734" t="s">
        <v>395</v>
      </c>
      <c r="Q19" s="735"/>
      <c r="R19" s="8"/>
      <c r="S19" s="34"/>
      <c r="T19" s="34"/>
    </row>
    <row r="20" spans="1:20" ht="15.75" x14ac:dyDescent="0.25">
      <c r="A20" s="383" t="s">
        <v>239</v>
      </c>
      <c r="B20" s="538">
        <v>4282.9036918999882</v>
      </c>
      <c r="C20" s="569">
        <v>11.173641670744768</v>
      </c>
      <c r="D20" s="538">
        <v>2438.7262185999998</v>
      </c>
      <c r="E20" s="569">
        <v>14.41487646759424</v>
      </c>
      <c r="F20" s="538">
        <v>1908.3406986000025</v>
      </c>
      <c r="G20" s="565">
        <f t="shared" si="0"/>
        <v>21.022796317168023</v>
      </c>
      <c r="H20" s="538">
        <v>530.38552000000004</v>
      </c>
      <c r="I20" s="565">
        <f t="shared" si="1"/>
        <v>6.7645708296937155</v>
      </c>
      <c r="J20" s="538">
        <v>1844.1774732999977</v>
      </c>
      <c r="K20" s="565">
        <f t="shared" si="2"/>
        <v>8.6127021113407469</v>
      </c>
      <c r="L20" s="538">
        <v>1264.6144474999985</v>
      </c>
      <c r="M20" s="565">
        <f t="shared" si="3"/>
        <v>10.809756833857177</v>
      </c>
      <c r="N20" s="538">
        <v>579.5630257999992</v>
      </c>
      <c r="O20" s="565">
        <f t="shared" si="4"/>
        <v>5.9665884263835007</v>
      </c>
      <c r="P20" s="734" t="s">
        <v>396</v>
      </c>
      <c r="Q20" s="735"/>
      <c r="R20" s="8"/>
      <c r="S20" s="34"/>
      <c r="T20" s="34"/>
    </row>
    <row r="21" spans="1:20" ht="15.75" x14ac:dyDescent="0.25">
      <c r="A21" s="383" t="s">
        <v>240</v>
      </c>
      <c r="B21" s="538">
        <v>0</v>
      </c>
      <c r="C21" s="569"/>
      <c r="D21" s="538"/>
      <c r="E21" s="569"/>
      <c r="F21" s="538"/>
      <c r="G21" s="565"/>
      <c r="H21" s="538">
        <v>0</v>
      </c>
      <c r="I21" s="565"/>
      <c r="J21" s="538">
        <v>0</v>
      </c>
      <c r="K21" s="565"/>
      <c r="L21" s="538">
        <v>0</v>
      </c>
      <c r="M21" s="565"/>
      <c r="N21" s="538">
        <v>0</v>
      </c>
      <c r="O21" s="565"/>
      <c r="P21" s="734"/>
      <c r="Q21" s="735"/>
      <c r="R21" s="8"/>
      <c r="S21" s="34"/>
      <c r="T21" s="34"/>
    </row>
    <row r="22" spans="1:20" ht="15.75" x14ac:dyDescent="0.25">
      <c r="A22" s="383" t="s">
        <v>241</v>
      </c>
      <c r="B22" s="538">
        <v>3726.2493592999908</v>
      </c>
      <c r="C22" s="569">
        <v>9.7213895319205381</v>
      </c>
      <c r="D22" s="538">
        <v>2914.5818089999952</v>
      </c>
      <c r="E22" s="569">
        <v>17.227574137268633</v>
      </c>
      <c r="F22" s="538">
        <v>1909.4477475999997</v>
      </c>
      <c r="G22" s="565">
        <f t="shared" si="0"/>
        <v>21.03499186781427</v>
      </c>
      <c r="H22" s="538">
        <v>1005.1340613999998</v>
      </c>
      <c r="I22" s="565">
        <f t="shared" si="1"/>
        <v>12.819544077443915</v>
      </c>
      <c r="J22" s="538">
        <v>811.66755030000081</v>
      </c>
      <c r="K22" s="565">
        <f t="shared" si="2"/>
        <v>3.7906605656918795</v>
      </c>
      <c r="L22" s="538">
        <v>677.78833469999995</v>
      </c>
      <c r="M22" s="565">
        <f t="shared" si="3"/>
        <v>5.7936449306079982</v>
      </c>
      <c r="N22" s="538">
        <v>133.87921559999992</v>
      </c>
      <c r="O22" s="565">
        <f t="shared" si="4"/>
        <v>1.3782835391019559</v>
      </c>
      <c r="P22" s="734" t="s">
        <v>398</v>
      </c>
      <c r="Q22" s="735"/>
      <c r="R22" s="8"/>
      <c r="S22" s="34"/>
      <c r="T22" s="34"/>
    </row>
    <row r="23" spans="1:20" s="361" customFormat="1" ht="15.75" x14ac:dyDescent="0.25">
      <c r="A23" s="384"/>
      <c r="B23" s="538"/>
      <c r="C23" s="569"/>
      <c r="D23" s="538"/>
      <c r="E23" s="569"/>
      <c r="F23" s="538"/>
      <c r="G23" s="565"/>
      <c r="H23" s="538">
        <v>0</v>
      </c>
      <c r="I23" s="565"/>
      <c r="J23" s="538">
        <v>0</v>
      </c>
      <c r="K23" s="565"/>
      <c r="L23" s="538">
        <v>0</v>
      </c>
      <c r="M23" s="565"/>
      <c r="N23" s="538">
        <v>0</v>
      </c>
      <c r="O23" s="565"/>
      <c r="P23" s="734" t="s">
        <v>399</v>
      </c>
      <c r="Q23" s="735"/>
      <c r="R23" s="8"/>
      <c r="S23" s="34"/>
      <c r="T23" s="34"/>
    </row>
    <row r="24" spans="1:20" ht="15" x14ac:dyDescent="0.25">
      <c r="A24" s="383" t="s">
        <v>391</v>
      </c>
      <c r="B24" s="538">
        <v>3873.6006778000019</v>
      </c>
      <c r="C24" s="569">
        <v>10.105813500114067</v>
      </c>
      <c r="D24" s="538">
        <v>2198.3154641999918</v>
      </c>
      <c r="E24" s="569">
        <v>12.993851303011933</v>
      </c>
      <c r="F24" s="538">
        <v>1023.8098672000023</v>
      </c>
      <c r="G24" s="565">
        <f t="shared" si="0"/>
        <v>11.278565887863975</v>
      </c>
      <c r="H24" s="538">
        <v>1174.5055970000024</v>
      </c>
      <c r="I24" s="565">
        <f t="shared" si="1"/>
        <v>14.979719470430148</v>
      </c>
      <c r="J24" s="538">
        <v>1675.2852135999985</v>
      </c>
      <c r="K24" s="565">
        <f t="shared" si="2"/>
        <v>7.8239392385873048</v>
      </c>
      <c r="L24" s="538">
        <v>923.4842773999975</v>
      </c>
      <c r="M24" s="565">
        <f t="shared" si="3"/>
        <v>7.8938213131431842</v>
      </c>
      <c r="N24" s="538">
        <v>751.80093620000002</v>
      </c>
      <c r="O24" s="565">
        <f t="shared" si="4"/>
        <v>7.7397738730544248</v>
      </c>
      <c r="P24" s="386" t="s">
        <v>368</v>
      </c>
      <c r="Q24" s="387"/>
    </row>
    <row r="25" spans="1:20" s="361" customFormat="1" ht="15" x14ac:dyDescent="0.25">
      <c r="A25" s="384" t="s">
        <v>351</v>
      </c>
      <c r="B25" s="538">
        <v>83.065368399999969</v>
      </c>
      <c r="C25" s="569">
        <v>0.21670873979850366</v>
      </c>
      <c r="D25" s="538">
        <v>71.553771099999949</v>
      </c>
      <c r="E25" s="569">
        <v>0.42294160095967326</v>
      </c>
      <c r="F25" s="538">
        <v>38.728410499999995</v>
      </c>
      <c r="G25" s="565">
        <f t="shared" si="0"/>
        <v>0.42664262530609448</v>
      </c>
      <c r="H25" s="538">
        <v>32.82536060000001</v>
      </c>
      <c r="I25" s="565">
        <f t="shared" si="1"/>
        <v>0.41865674762187599</v>
      </c>
      <c r="J25" s="538">
        <v>11.511597300000002</v>
      </c>
      <c r="K25" s="565">
        <f t="shared" si="2"/>
        <v>5.3761614489955381E-2</v>
      </c>
      <c r="L25" s="538">
        <v>7.2097747999999999</v>
      </c>
      <c r="M25" s="565">
        <f t="shared" si="3"/>
        <v>6.1628200254189615E-2</v>
      </c>
      <c r="N25" s="538">
        <v>4.3018225000000001</v>
      </c>
      <c r="O25" s="565">
        <f t="shared" si="4"/>
        <v>4.4287166707065971E-2</v>
      </c>
      <c r="P25" s="734" t="s">
        <v>400</v>
      </c>
      <c r="Q25" s="735"/>
    </row>
    <row r="26" spans="1:20" s="258" customFormat="1" ht="15" x14ac:dyDescent="0.25">
      <c r="A26" s="385"/>
      <c r="B26" s="476"/>
      <c r="C26" s="477"/>
      <c r="D26" s="533"/>
      <c r="E26" s="566"/>
      <c r="F26" s="533"/>
      <c r="G26" s="477"/>
      <c r="H26" s="533">
        <v>0</v>
      </c>
      <c r="I26" s="477"/>
      <c r="J26" s="533">
        <v>0</v>
      </c>
      <c r="K26" s="477"/>
      <c r="L26" s="533">
        <v>0</v>
      </c>
      <c r="M26" s="477"/>
      <c r="N26" s="533">
        <v>0</v>
      </c>
      <c r="O26" s="477"/>
      <c r="P26" s="741" t="s">
        <v>401</v>
      </c>
      <c r="Q26" s="742"/>
    </row>
    <row r="27" spans="1:20" s="258" customFormat="1" ht="18.75" x14ac:dyDescent="0.3">
      <c r="A27" s="335"/>
      <c r="B27" s="333"/>
      <c r="C27" s="333"/>
      <c r="D27" s="333"/>
      <c r="E27" s="333"/>
      <c r="F27" s="333"/>
      <c r="G27" s="333"/>
      <c r="H27" s="333"/>
      <c r="I27" s="334"/>
      <c r="J27" s="333"/>
      <c r="K27" s="333"/>
      <c r="L27" s="333"/>
      <c r="M27" s="333"/>
      <c r="N27" s="333"/>
      <c r="O27" s="333"/>
    </row>
    <row r="28" spans="1:20" s="258" customFormat="1" ht="18.75" x14ac:dyDescent="0.3">
      <c r="A28" s="335"/>
      <c r="B28" s="333"/>
      <c r="C28" s="333"/>
      <c r="D28" s="333"/>
      <c r="E28" s="333"/>
      <c r="F28" s="333"/>
      <c r="G28" s="333"/>
      <c r="H28" s="333"/>
      <c r="I28" s="334"/>
      <c r="J28" s="333"/>
      <c r="K28" s="333"/>
      <c r="L28" s="333"/>
      <c r="M28" s="333"/>
      <c r="N28" s="333"/>
      <c r="O28" s="333"/>
    </row>
    <row r="29" spans="1:20" s="258" customFormat="1" ht="18.75" x14ac:dyDescent="0.3">
      <c r="A29" s="335"/>
      <c r="B29" s="333"/>
      <c r="C29" s="333"/>
      <c r="D29" s="333"/>
      <c r="E29" s="333"/>
      <c r="F29" s="333"/>
      <c r="G29" s="333"/>
      <c r="H29" s="333"/>
      <c r="I29" s="334"/>
      <c r="J29" s="333"/>
      <c r="K29" s="333"/>
      <c r="L29" s="333"/>
      <c r="M29" s="333"/>
      <c r="N29" s="333"/>
      <c r="O29" s="333"/>
    </row>
    <row r="30" spans="1:20" s="361" customFormat="1" ht="18.75" x14ac:dyDescent="0.3">
      <c r="A30" s="335"/>
      <c r="B30" s="333"/>
      <c r="C30" s="333"/>
      <c r="D30" s="333"/>
      <c r="E30" s="333"/>
      <c r="F30" s="333"/>
      <c r="G30" s="333"/>
      <c r="H30" s="333"/>
      <c r="I30" s="334"/>
      <c r="J30" s="333"/>
      <c r="K30" s="333"/>
      <c r="L30" s="333"/>
      <c r="M30" s="333"/>
      <c r="N30" s="333"/>
      <c r="O30" s="333"/>
    </row>
    <row r="31" spans="1:20" s="258" customFormat="1" ht="21" x14ac:dyDescent="0.35">
      <c r="A31" s="498" t="s">
        <v>525</v>
      </c>
      <c r="B31" s="498"/>
      <c r="C31" s="498"/>
      <c r="D31" s="498"/>
      <c r="E31" s="498"/>
      <c r="F31" s="498"/>
      <c r="G31" s="498"/>
      <c r="H31" s="498"/>
      <c r="I31" s="498"/>
      <c r="J31" s="498"/>
      <c r="K31" s="498"/>
      <c r="L31" s="498"/>
      <c r="M31" s="498"/>
      <c r="N31" s="498"/>
      <c r="O31" s="497"/>
      <c r="P31" s="36"/>
      <c r="Q31" s="36"/>
    </row>
    <row r="32" spans="1:20" s="258" customFormat="1" ht="21" x14ac:dyDescent="0.35">
      <c r="A32" s="723" t="s">
        <v>526</v>
      </c>
      <c r="B32" s="723"/>
      <c r="C32" s="723"/>
      <c r="D32" s="723"/>
      <c r="E32" s="723"/>
      <c r="F32" s="723"/>
      <c r="G32" s="723"/>
      <c r="H32" s="723"/>
      <c r="I32" s="723"/>
      <c r="J32" s="723"/>
      <c r="K32" s="723"/>
      <c r="L32" s="723"/>
      <c r="M32" s="723"/>
      <c r="N32" s="723"/>
      <c r="O32" s="723"/>
      <c r="P32" s="723"/>
      <c r="Q32" s="723"/>
    </row>
    <row r="33" spans="1:17" s="258" customFormat="1" ht="23.25" x14ac:dyDescent="0.35">
      <c r="A33" s="516" t="s">
        <v>527</v>
      </c>
      <c r="B33" s="517"/>
      <c r="C33" s="517"/>
      <c r="D33" s="517"/>
      <c r="E33" s="517"/>
      <c r="F33" s="517"/>
      <c r="G33" s="517"/>
      <c r="H33" s="517"/>
      <c r="I33" s="517"/>
      <c r="J33" s="333"/>
      <c r="K33" s="333"/>
      <c r="L33" s="333"/>
      <c r="M33" s="333"/>
      <c r="N33" s="333"/>
      <c r="O33" s="333"/>
    </row>
    <row r="34" spans="1:17" s="4" customFormat="1" ht="15.75" x14ac:dyDescent="0.25">
      <c r="A34" s="596" t="s">
        <v>427</v>
      </c>
      <c r="B34" s="776" t="s">
        <v>290</v>
      </c>
      <c r="C34" s="777"/>
      <c r="D34" s="655" t="s">
        <v>289</v>
      </c>
      <c r="E34" s="721"/>
      <c r="F34" s="721"/>
      <c r="G34" s="721"/>
      <c r="H34" s="721"/>
      <c r="I34" s="656"/>
      <c r="J34" s="721" t="s">
        <v>232</v>
      </c>
      <c r="K34" s="721"/>
      <c r="L34" s="721"/>
      <c r="M34" s="721"/>
      <c r="N34" s="721"/>
      <c r="O34" s="656"/>
      <c r="P34" s="726" t="s">
        <v>413</v>
      </c>
      <c r="Q34" s="727"/>
    </row>
    <row r="35" spans="1:17" s="4" customFormat="1" ht="15.75" x14ac:dyDescent="0.25">
      <c r="A35" s="616"/>
      <c r="B35" s="778"/>
      <c r="C35" s="779"/>
      <c r="D35" s="655" t="s">
        <v>341</v>
      </c>
      <c r="E35" s="721"/>
      <c r="F35" s="721"/>
      <c r="G35" s="721"/>
      <c r="H35" s="721"/>
      <c r="I35" s="656"/>
      <c r="J35" s="655" t="s">
        <v>340</v>
      </c>
      <c r="K35" s="721"/>
      <c r="L35" s="721"/>
      <c r="M35" s="721"/>
      <c r="N35" s="721"/>
      <c r="O35" s="656"/>
      <c r="P35" s="728"/>
      <c r="Q35" s="729"/>
    </row>
    <row r="36" spans="1:17" s="4" customFormat="1" ht="15.75" x14ac:dyDescent="0.25">
      <c r="A36" s="616"/>
      <c r="B36" s="778"/>
      <c r="C36" s="779"/>
      <c r="D36" s="655" t="s">
        <v>3</v>
      </c>
      <c r="E36" s="656"/>
      <c r="F36" s="655" t="s">
        <v>31</v>
      </c>
      <c r="G36" s="656"/>
      <c r="H36" s="655" t="s">
        <v>32</v>
      </c>
      <c r="I36" s="656"/>
      <c r="J36" s="743" t="s">
        <v>3</v>
      </c>
      <c r="K36" s="744"/>
      <c r="L36" s="745" t="s">
        <v>31</v>
      </c>
      <c r="M36" s="744"/>
      <c r="N36" s="745" t="s">
        <v>32</v>
      </c>
      <c r="O36" s="744"/>
      <c r="P36" s="728"/>
      <c r="Q36" s="729"/>
    </row>
    <row r="37" spans="1:17" s="4" customFormat="1" ht="15.75" x14ac:dyDescent="0.25">
      <c r="A37" s="616"/>
      <c r="B37" s="778" t="s">
        <v>4</v>
      </c>
      <c r="C37" s="779"/>
      <c r="D37" s="655" t="s">
        <v>4</v>
      </c>
      <c r="E37" s="656"/>
      <c r="F37" s="655" t="s">
        <v>324</v>
      </c>
      <c r="G37" s="656"/>
      <c r="H37" s="655" t="s">
        <v>325</v>
      </c>
      <c r="I37" s="656"/>
      <c r="J37" s="655" t="s">
        <v>4</v>
      </c>
      <c r="K37" s="656"/>
      <c r="L37" s="655" t="s">
        <v>324</v>
      </c>
      <c r="M37" s="656"/>
      <c r="N37" s="655" t="s">
        <v>325</v>
      </c>
      <c r="O37" s="656"/>
      <c r="P37" s="728"/>
      <c r="Q37" s="729"/>
    </row>
    <row r="38" spans="1:17" s="4" customFormat="1" ht="15.75" x14ac:dyDescent="0.2">
      <c r="A38" s="616"/>
      <c r="B38" s="778"/>
      <c r="C38" s="779"/>
      <c r="D38" s="654" t="s">
        <v>197</v>
      </c>
      <c r="E38" s="633"/>
      <c r="F38" s="654" t="s">
        <v>197</v>
      </c>
      <c r="G38" s="633"/>
      <c r="H38" s="654" t="s">
        <v>197</v>
      </c>
      <c r="I38" s="633"/>
      <c r="J38" s="654" t="s">
        <v>197</v>
      </c>
      <c r="K38" s="633"/>
      <c r="L38" s="654" t="s">
        <v>197</v>
      </c>
      <c r="M38" s="633"/>
      <c r="N38" s="654" t="s">
        <v>197</v>
      </c>
      <c r="O38" s="633"/>
      <c r="P38" s="728"/>
      <c r="Q38" s="729"/>
    </row>
    <row r="39" spans="1:17" ht="15" customHeight="1" x14ac:dyDescent="0.2">
      <c r="A39" s="597"/>
      <c r="B39" s="780"/>
      <c r="C39" s="781"/>
      <c r="D39" s="782" t="s">
        <v>339</v>
      </c>
      <c r="E39" s="783"/>
      <c r="F39" s="782" t="s">
        <v>339</v>
      </c>
      <c r="G39" s="783"/>
      <c r="H39" s="782" t="s">
        <v>339</v>
      </c>
      <c r="I39" s="783"/>
      <c r="J39" s="782" t="s">
        <v>339</v>
      </c>
      <c r="K39" s="783"/>
      <c r="L39" s="782" t="s">
        <v>339</v>
      </c>
      <c r="M39" s="783"/>
      <c r="N39" s="782" t="s">
        <v>339</v>
      </c>
      <c r="O39" s="783"/>
      <c r="P39" s="730"/>
      <c r="Q39" s="731"/>
    </row>
    <row r="40" spans="1:17" s="464" customFormat="1" ht="15" customHeight="1" x14ac:dyDescent="0.2">
      <c r="A40" s="509" t="s">
        <v>521</v>
      </c>
      <c r="B40" s="571"/>
      <c r="C40" s="573"/>
      <c r="D40" s="571"/>
      <c r="E40" s="573"/>
      <c r="F40" s="571"/>
      <c r="G40" s="573"/>
      <c r="H40" s="572"/>
      <c r="I40" s="573"/>
      <c r="J40" s="572"/>
      <c r="K40" s="573"/>
      <c r="L40" s="572"/>
      <c r="M40" s="573"/>
      <c r="N40" s="572"/>
      <c r="O40" s="573"/>
      <c r="P40" s="562"/>
      <c r="Q40" s="531"/>
    </row>
    <row r="41" spans="1:17" s="464" customFormat="1" ht="15" customHeight="1" x14ac:dyDescent="0.2">
      <c r="A41" s="509" t="s">
        <v>522</v>
      </c>
      <c r="B41" s="571"/>
      <c r="C41" s="573"/>
      <c r="D41" s="571"/>
      <c r="E41" s="573"/>
      <c r="F41" s="571"/>
      <c r="G41" s="573"/>
      <c r="H41" s="572"/>
      <c r="I41" s="573"/>
      <c r="J41" s="572"/>
      <c r="K41" s="573"/>
      <c r="L41" s="572"/>
      <c r="M41" s="573"/>
      <c r="N41" s="572"/>
      <c r="O41" s="573"/>
      <c r="P41" s="563"/>
      <c r="Q41" s="5"/>
    </row>
    <row r="42" spans="1:17" s="464" customFormat="1" ht="15" customHeight="1" x14ac:dyDescent="0.25">
      <c r="A42" s="767" t="s">
        <v>477</v>
      </c>
      <c r="B42" s="761">
        <v>38420.993000000002</v>
      </c>
      <c r="C42" s="762"/>
      <c r="D42" s="761">
        <v>16299.544</v>
      </c>
      <c r="E42" s="762"/>
      <c r="F42" s="761">
        <v>8796.0959999999995</v>
      </c>
      <c r="G42" s="762"/>
      <c r="H42" s="761">
        <v>7503.4480000000003</v>
      </c>
      <c r="I42" s="762"/>
      <c r="J42" s="761">
        <v>22121.449000000001</v>
      </c>
      <c r="K42" s="762"/>
      <c r="L42" s="761">
        <v>12084.653</v>
      </c>
      <c r="M42" s="762"/>
      <c r="N42" s="761">
        <v>10036.796</v>
      </c>
      <c r="O42" s="762"/>
      <c r="P42" s="429" t="s">
        <v>534</v>
      </c>
      <c r="Q42" s="430"/>
    </row>
    <row r="43" spans="1:17" s="464" customFormat="1" ht="15" customHeight="1" x14ac:dyDescent="0.25">
      <c r="A43" s="768"/>
      <c r="B43" s="763"/>
      <c r="C43" s="764"/>
      <c r="D43" s="763"/>
      <c r="E43" s="764"/>
      <c r="F43" s="763"/>
      <c r="G43" s="764"/>
      <c r="H43" s="763"/>
      <c r="I43" s="764"/>
      <c r="J43" s="763"/>
      <c r="K43" s="764"/>
      <c r="L43" s="763"/>
      <c r="M43" s="764"/>
      <c r="N43" s="763"/>
      <c r="O43" s="764"/>
      <c r="P43" s="564" t="s">
        <v>361</v>
      </c>
      <c r="Q43" s="532"/>
    </row>
    <row r="44" spans="1:17" s="403" customFormat="1" ht="15" customHeight="1" x14ac:dyDescent="0.25">
      <c r="A44" s="767" t="s">
        <v>410</v>
      </c>
      <c r="B44" s="753">
        <v>39112.400000000001</v>
      </c>
      <c r="C44" s="754"/>
      <c r="D44" s="753">
        <v>13971.6</v>
      </c>
      <c r="E44" s="754"/>
      <c r="F44" s="753">
        <v>7510</v>
      </c>
      <c r="G44" s="754"/>
      <c r="H44" s="753">
        <v>6461.6</v>
      </c>
      <c r="I44" s="754"/>
      <c r="J44" s="753">
        <v>25140.799999999999</v>
      </c>
      <c r="K44" s="754"/>
      <c r="L44" s="753">
        <v>13839.2</v>
      </c>
      <c r="M44" s="754"/>
      <c r="N44" s="753">
        <v>11301.6</v>
      </c>
      <c r="O44" s="754"/>
      <c r="P44" s="564" t="s">
        <v>535</v>
      </c>
      <c r="Q44" s="532"/>
    </row>
    <row r="45" spans="1:17" s="464" customFormat="1" ht="15" customHeight="1" x14ac:dyDescent="0.25">
      <c r="A45" s="768"/>
      <c r="B45" s="755"/>
      <c r="C45" s="756"/>
      <c r="D45" s="755"/>
      <c r="E45" s="756"/>
      <c r="F45" s="755"/>
      <c r="G45" s="756"/>
      <c r="H45" s="755"/>
      <c r="I45" s="756"/>
      <c r="J45" s="755"/>
      <c r="K45" s="756"/>
      <c r="L45" s="755"/>
      <c r="M45" s="756"/>
      <c r="N45" s="755"/>
      <c r="O45" s="756"/>
      <c r="P45" s="564" t="s">
        <v>363</v>
      </c>
      <c r="Q45" s="532"/>
    </row>
    <row r="46" spans="1:17" s="258" customFormat="1" ht="15" customHeight="1" x14ac:dyDescent="0.25">
      <c r="A46" s="767" t="s">
        <v>308</v>
      </c>
      <c r="B46" s="753">
        <v>39578.300000000003</v>
      </c>
      <c r="C46" s="754"/>
      <c r="D46" s="753">
        <v>14778.8</v>
      </c>
      <c r="E46" s="754"/>
      <c r="F46" s="753">
        <v>8002.8</v>
      </c>
      <c r="G46" s="754"/>
      <c r="H46" s="753">
        <v>6776</v>
      </c>
      <c r="I46" s="754"/>
      <c r="J46" s="753">
        <v>24799.5</v>
      </c>
      <c r="K46" s="754"/>
      <c r="L46" s="753">
        <v>13363.7</v>
      </c>
      <c r="M46" s="754"/>
      <c r="N46" s="753">
        <v>11435.8</v>
      </c>
      <c r="O46" s="754"/>
      <c r="P46" s="564" t="s">
        <v>402</v>
      </c>
      <c r="Q46" s="532"/>
    </row>
    <row r="47" spans="1:17" s="464" customFormat="1" ht="15" customHeight="1" x14ac:dyDescent="0.25">
      <c r="A47" s="768"/>
      <c r="B47" s="755"/>
      <c r="C47" s="756"/>
      <c r="D47" s="755"/>
      <c r="E47" s="756"/>
      <c r="F47" s="755"/>
      <c r="G47" s="756"/>
      <c r="H47" s="755"/>
      <c r="I47" s="756"/>
      <c r="J47" s="755"/>
      <c r="K47" s="756"/>
      <c r="L47" s="755"/>
      <c r="M47" s="756"/>
      <c r="N47" s="755"/>
      <c r="O47" s="756"/>
      <c r="P47" s="564" t="s">
        <v>536</v>
      </c>
      <c r="Q47" s="532"/>
    </row>
    <row r="48" spans="1:17" s="92" customFormat="1" ht="15" customHeight="1" x14ac:dyDescent="0.25">
      <c r="A48" s="767" t="s">
        <v>287</v>
      </c>
      <c r="B48" s="753">
        <f>SUM(D48+J48)</f>
        <v>39317.199999999997</v>
      </c>
      <c r="C48" s="754"/>
      <c r="D48" s="753">
        <f>SUM(F48+H48)</f>
        <v>14730.4</v>
      </c>
      <c r="E48" s="754"/>
      <c r="F48" s="753">
        <v>7915.7</v>
      </c>
      <c r="G48" s="754"/>
      <c r="H48" s="772">
        <v>6814.7</v>
      </c>
      <c r="I48" s="773"/>
      <c r="J48" s="753">
        <f t="shared" ref="J48" si="5">SUM(L48+N48)</f>
        <v>24586.799999999999</v>
      </c>
      <c r="K48" s="754"/>
      <c r="L48" s="753">
        <v>13232.9</v>
      </c>
      <c r="M48" s="754"/>
      <c r="N48" s="753">
        <v>11353.9</v>
      </c>
      <c r="O48" s="754"/>
      <c r="P48" s="564" t="s">
        <v>396</v>
      </c>
      <c r="Q48" s="532"/>
    </row>
    <row r="49" spans="1:17" s="464" customFormat="1" ht="15" customHeight="1" x14ac:dyDescent="0.25">
      <c r="A49" s="768"/>
      <c r="B49" s="755"/>
      <c r="C49" s="756"/>
      <c r="D49" s="755"/>
      <c r="E49" s="756"/>
      <c r="F49" s="755"/>
      <c r="G49" s="756"/>
      <c r="H49" s="774"/>
      <c r="I49" s="775"/>
      <c r="J49" s="755"/>
      <c r="K49" s="756"/>
      <c r="L49" s="755"/>
      <c r="M49" s="756"/>
      <c r="N49" s="755"/>
      <c r="O49" s="756"/>
      <c r="P49" s="564" t="s">
        <v>398</v>
      </c>
      <c r="Q49" s="532"/>
    </row>
    <row r="50" spans="1:17" s="92" customFormat="1" ht="15" customHeight="1" x14ac:dyDescent="0.25">
      <c r="A50" s="767" t="s">
        <v>243</v>
      </c>
      <c r="B50" s="772">
        <v>38691.599999999999</v>
      </c>
      <c r="C50" s="773"/>
      <c r="D50" s="772">
        <v>14557.8</v>
      </c>
      <c r="E50" s="773"/>
      <c r="F50" s="772">
        <v>7907.7</v>
      </c>
      <c r="G50" s="773"/>
      <c r="H50" s="757">
        <v>6650.1</v>
      </c>
      <c r="I50" s="758"/>
      <c r="J50" s="772">
        <v>24133.7</v>
      </c>
      <c r="K50" s="773"/>
      <c r="L50" s="772">
        <v>13000.9</v>
      </c>
      <c r="M50" s="773"/>
      <c r="N50" s="772">
        <v>11132.9</v>
      </c>
      <c r="O50" s="773"/>
      <c r="P50" s="564" t="s">
        <v>399</v>
      </c>
      <c r="Q50" s="532"/>
    </row>
    <row r="51" spans="1:17" s="464" customFormat="1" ht="15" customHeight="1" x14ac:dyDescent="0.25">
      <c r="A51" s="768"/>
      <c r="B51" s="774"/>
      <c r="C51" s="775"/>
      <c r="D51" s="774"/>
      <c r="E51" s="775"/>
      <c r="F51" s="774"/>
      <c r="G51" s="775"/>
      <c r="H51" s="759"/>
      <c r="I51" s="760"/>
      <c r="J51" s="774"/>
      <c r="K51" s="775"/>
      <c r="L51" s="774"/>
      <c r="M51" s="775"/>
      <c r="N51" s="774"/>
      <c r="O51" s="775"/>
      <c r="P51" s="564" t="s">
        <v>368</v>
      </c>
      <c r="Q51" s="532"/>
    </row>
    <row r="52" spans="1:17" s="464" customFormat="1" ht="15" customHeight="1" x14ac:dyDescent="0.25">
      <c r="A52" s="767" t="s">
        <v>242</v>
      </c>
      <c r="B52" s="761">
        <v>38371.5</v>
      </c>
      <c r="C52" s="762"/>
      <c r="D52" s="761">
        <v>14053.7</v>
      </c>
      <c r="E52" s="762"/>
      <c r="F52" s="761">
        <v>7590.9</v>
      </c>
      <c r="G52" s="762"/>
      <c r="H52" s="761">
        <v>6462.9</v>
      </c>
      <c r="I52" s="762"/>
      <c r="J52" s="761">
        <f>SUM(L52+N52)</f>
        <v>24317.8</v>
      </c>
      <c r="K52" s="762"/>
      <c r="L52" s="761">
        <v>13196.4</v>
      </c>
      <c r="M52" s="762"/>
      <c r="N52" s="761">
        <v>11121.4</v>
      </c>
      <c r="O52" s="762"/>
      <c r="P52" s="564" t="s">
        <v>400</v>
      </c>
      <c r="Q52" s="532"/>
    </row>
    <row r="53" spans="1:17" s="92" customFormat="1" ht="15" customHeight="1" x14ac:dyDescent="0.25">
      <c r="A53" s="768"/>
      <c r="B53" s="763"/>
      <c r="C53" s="764"/>
      <c r="D53" s="763"/>
      <c r="E53" s="764"/>
      <c r="F53" s="763"/>
      <c r="G53" s="764"/>
      <c r="H53" s="763"/>
      <c r="I53" s="764"/>
      <c r="J53" s="763"/>
      <c r="K53" s="764"/>
      <c r="L53" s="763"/>
      <c r="M53" s="764"/>
      <c r="N53" s="763"/>
      <c r="O53" s="764"/>
      <c r="P53" s="770" t="s">
        <v>401</v>
      </c>
      <c r="Q53" s="771"/>
    </row>
    <row r="54" spans="1:17" ht="18" customHeight="1" x14ac:dyDescent="0.3">
      <c r="A54" s="475" t="s">
        <v>512</v>
      </c>
      <c r="B54" s="475"/>
      <c r="C54" s="475"/>
      <c r="D54" s="475"/>
      <c r="E54" s="475"/>
      <c r="F54" s="475"/>
      <c r="G54" s="475"/>
      <c r="H54" s="475"/>
      <c r="I54" s="475"/>
      <c r="J54" s="116"/>
      <c r="K54" s="116"/>
      <c r="L54" s="116"/>
      <c r="M54" s="116"/>
      <c r="N54" s="116"/>
      <c r="P54" s="769"/>
      <c r="Q54" s="769"/>
    </row>
    <row r="55" spans="1:17" ht="18" customHeight="1" x14ac:dyDescent="0.3">
      <c r="A55" s="23" t="s">
        <v>515</v>
      </c>
      <c r="B55" s="23"/>
      <c r="C55" s="23"/>
      <c r="D55" s="23"/>
      <c r="E55" s="23"/>
      <c r="F55" s="23"/>
      <c r="G55" s="23"/>
      <c r="H55" s="23"/>
      <c r="I55" s="23"/>
      <c r="J55" s="258"/>
      <c r="P55" s="561"/>
      <c r="Q55" s="561"/>
    </row>
    <row r="56" spans="1:17" ht="15.6" hidden="1" customHeight="1" x14ac:dyDescent="0.25">
      <c r="J56" s="114">
        <f>23280670</f>
        <v>23280670</v>
      </c>
      <c r="K56" s="115">
        <v>12431450</v>
      </c>
      <c r="L56" s="115">
        <v>10849220</v>
      </c>
      <c r="P56" s="765" t="s">
        <v>400</v>
      </c>
      <c r="Q56" s="766"/>
    </row>
    <row r="57" spans="1:17" ht="15.6" hidden="1" customHeight="1" x14ac:dyDescent="0.25">
      <c r="J57" s="115">
        <v>24280670</v>
      </c>
      <c r="K57" s="115">
        <v>13005778</v>
      </c>
      <c r="L57" s="115">
        <v>11099928</v>
      </c>
      <c r="P57" s="741" t="s">
        <v>401</v>
      </c>
      <c r="Q57" s="742"/>
    </row>
    <row r="58" spans="1:17" ht="15.6" hidden="1" customHeight="1" x14ac:dyDescent="0.25">
      <c r="J58" s="115">
        <v>24317782</v>
      </c>
      <c r="K58" s="115">
        <v>13196404</v>
      </c>
      <c r="L58" s="115">
        <v>11121379</v>
      </c>
    </row>
    <row r="59" spans="1:17" ht="15.6" hidden="1" customHeight="1" x14ac:dyDescent="0.25">
      <c r="J59" s="115">
        <v>24133741</v>
      </c>
      <c r="K59" s="115">
        <v>13000591</v>
      </c>
      <c r="L59" s="115">
        <v>11132550</v>
      </c>
    </row>
    <row r="60" spans="1:17" ht="15.6" hidden="1" customHeight="1" x14ac:dyDescent="0.25">
      <c r="J60" s="115">
        <f>24586.8*1000</f>
        <v>24586800</v>
      </c>
      <c r="K60" s="115">
        <f>13232.9*1000</f>
        <v>13232900</v>
      </c>
      <c r="L60" s="115">
        <f>11353.9*1000</f>
        <v>11353900</v>
      </c>
    </row>
    <row r="61" spans="1:17" ht="15" x14ac:dyDescent="0.2">
      <c r="C61" s="427"/>
      <c r="D61" s="427"/>
      <c r="E61" s="427"/>
      <c r="F61" s="427"/>
      <c r="G61" s="427"/>
      <c r="H61" s="427"/>
      <c r="I61" s="427"/>
      <c r="J61" s="427"/>
      <c r="K61" s="427"/>
      <c r="L61" s="427"/>
      <c r="M61" s="427"/>
      <c r="N61" s="427"/>
      <c r="O61" s="427"/>
      <c r="P61" s="427"/>
    </row>
    <row r="62" spans="1:17" ht="15.75" x14ac:dyDescent="0.25">
      <c r="B62" s="113"/>
      <c r="C62" s="200"/>
      <c r="D62" s="200"/>
      <c r="E62" s="200"/>
      <c r="F62" s="200"/>
      <c r="G62" s="200"/>
      <c r="H62" s="200"/>
      <c r="I62" s="200"/>
      <c r="J62" s="200"/>
      <c r="K62" s="200"/>
      <c r="L62" s="200"/>
      <c r="M62" s="200"/>
      <c r="N62" s="200"/>
      <c r="O62" s="200"/>
      <c r="P62" s="200"/>
    </row>
  </sheetData>
  <mergeCells count="125">
    <mergeCell ref="H38:I38"/>
    <mergeCell ref="H39:I39"/>
    <mergeCell ref="H42:I43"/>
    <mergeCell ref="F38:G38"/>
    <mergeCell ref="F39:G39"/>
    <mergeCell ref="F42:G43"/>
    <mergeCell ref="D38:E38"/>
    <mergeCell ref="D39:E39"/>
    <mergeCell ref="D42:E43"/>
    <mergeCell ref="N38:O38"/>
    <mergeCell ref="N39:O39"/>
    <mergeCell ref="N42:O43"/>
    <mergeCell ref="L38:M38"/>
    <mergeCell ref="L39:M39"/>
    <mergeCell ref="L42:M43"/>
    <mergeCell ref="J38:K38"/>
    <mergeCell ref="J39:K39"/>
    <mergeCell ref="J42:K43"/>
    <mergeCell ref="B34:C36"/>
    <mergeCell ref="B37:C39"/>
    <mergeCell ref="B42:C43"/>
    <mergeCell ref="N44:O45"/>
    <mergeCell ref="N46:O47"/>
    <mergeCell ref="N48:O49"/>
    <mergeCell ref="N50:O51"/>
    <mergeCell ref="N52:O53"/>
    <mergeCell ref="L44:M45"/>
    <mergeCell ref="L46:M47"/>
    <mergeCell ref="L48:M49"/>
    <mergeCell ref="L50:M51"/>
    <mergeCell ref="L52:M53"/>
    <mergeCell ref="J44:K45"/>
    <mergeCell ref="J46:K47"/>
    <mergeCell ref="J48:K49"/>
    <mergeCell ref="J50:K51"/>
    <mergeCell ref="J52:K53"/>
    <mergeCell ref="H44:I45"/>
    <mergeCell ref="H46:I47"/>
    <mergeCell ref="H48:I49"/>
    <mergeCell ref="H50:I51"/>
    <mergeCell ref="H52:I53"/>
    <mergeCell ref="F44:G45"/>
    <mergeCell ref="B46:C47"/>
    <mergeCell ref="B44:C45"/>
    <mergeCell ref="B48:C49"/>
    <mergeCell ref="B50:C51"/>
    <mergeCell ref="B52:C53"/>
    <mergeCell ref="P56:Q56"/>
    <mergeCell ref="P57:Q57"/>
    <mergeCell ref="A42:A43"/>
    <mergeCell ref="A44:A45"/>
    <mergeCell ref="A46:A47"/>
    <mergeCell ref="A48:A49"/>
    <mergeCell ref="A50:A51"/>
    <mergeCell ref="A52:A53"/>
    <mergeCell ref="P54:Q54"/>
    <mergeCell ref="P53:Q53"/>
    <mergeCell ref="F46:G47"/>
    <mergeCell ref="F48:G49"/>
    <mergeCell ref="F50:G51"/>
    <mergeCell ref="F52:G53"/>
    <mergeCell ref="D44:E45"/>
    <mergeCell ref="D46:E47"/>
    <mergeCell ref="D48:E49"/>
    <mergeCell ref="D50:E51"/>
    <mergeCell ref="D52:E53"/>
    <mergeCell ref="P34:Q39"/>
    <mergeCell ref="A1:N1"/>
    <mergeCell ref="A4:A9"/>
    <mergeCell ref="B4:B6"/>
    <mergeCell ref="D7:E7"/>
    <mergeCell ref="H3:I3"/>
    <mergeCell ref="C4:C6"/>
    <mergeCell ref="F7:G7"/>
    <mergeCell ref="H7:I7"/>
    <mergeCell ref="B8:B9"/>
    <mergeCell ref="D4:I4"/>
    <mergeCell ref="D6:E6"/>
    <mergeCell ref="F6:G6"/>
    <mergeCell ref="N7:O7"/>
    <mergeCell ref="M3:Q3"/>
    <mergeCell ref="D5:I5"/>
    <mergeCell ref="J5:O5"/>
    <mergeCell ref="P13:Q13"/>
    <mergeCell ref="P14:Q14"/>
    <mergeCell ref="P16:Q16"/>
    <mergeCell ref="P17:Q17"/>
    <mergeCell ref="P25:Q25"/>
    <mergeCell ref="D34:I34"/>
    <mergeCell ref="D36:E36"/>
    <mergeCell ref="L36:M36"/>
    <mergeCell ref="D37:E37"/>
    <mergeCell ref="F37:G37"/>
    <mergeCell ref="N6:O6"/>
    <mergeCell ref="H37:I37"/>
    <mergeCell ref="J37:K37"/>
    <mergeCell ref="L37:M37"/>
    <mergeCell ref="J7:K7"/>
    <mergeCell ref="L7:M7"/>
    <mergeCell ref="N36:O36"/>
    <mergeCell ref="H6:I6"/>
    <mergeCell ref="R9:T10"/>
    <mergeCell ref="R11:T11"/>
    <mergeCell ref="P4:Q9"/>
    <mergeCell ref="P10:Q10"/>
    <mergeCell ref="P12:Q12"/>
    <mergeCell ref="J4:O4"/>
    <mergeCell ref="J6:K6"/>
    <mergeCell ref="L6:M6"/>
    <mergeCell ref="J35:O35"/>
    <mergeCell ref="A32:Q32"/>
    <mergeCell ref="P26:Q26"/>
    <mergeCell ref="P15:Q15"/>
    <mergeCell ref="P19:Q19"/>
    <mergeCell ref="P22:Q22"/>
    <mergeCell ref="P23:Q23"/>
    <mergeCell ref="P21:Q21"/>
    <mergeCell ref="P20:Q20"/>
    <mergeCell ref="A34:A39"/>
    <mergeCell ref="J34:O34"/>
    <mergeCell ref="D35:I35"/>
    <mergeCell ref="F36:G36"/>
    <mergeCell ref="H36:I36"/>
    <mergeCell ref="N37:O37"/>
    <mergeCell ref="J36:K36"/>
  </mergeCells>
  <pageMargins left="0.56999999999999995" right="0.41" top="0.74803149606299213" bottom="0.55118110236220474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47"/>
  <sheetViews>
    <sheetView zoomScale="130" zoomScaleNormal="130" workbookViewId="0">
      <selection activeCell="A3" sqref="A3"/>
    </sheetView>
  </sheetViews>
  <sheetFormatPr defaultRowHeight="14.25" x14ac:dyDescent="0.2"/>
  <cols>
    <col min="1" max="1" width="22.5" customWidth="1"/>
    <col min="2" max="2" width="11.75" style="403" customWidth="1"/>
    <col min="3" max="3" width="12.125" customWidth="1"/>
    <col min="4" max="4" width="12.875" customWidth="1"/>
    <col min="5" max="5" width="26.75" customWidth="1"/>
  </cols>
  <sheetData>
    <row r="1" spans="1:26" ht="21" x14ac:dyDescent="0.35">
      <c r="A1" s="582" t="s">
        <v>479</v>
      </c>
      <c r="B1" s="582"/>
      <c r="C1" s="582"/>
      <c r="D1" s="582"/>
      <c r="E1" s="582"/>
      <c r="F1" s="361"/>
    </row>
    <row r="2" spans="1:26" s="258" customFormat="1" ht="21" x14ac:dyDescent="0.35">
      <c r="A2" s="582" t="s">
        <v>359</v>
      </c>
      <c r="B2" s="582"/>
      <c r="C2" s="582"/>
      <c r="D2" s="582"/>
      <c r="E2" s="582"/>
    </row>
    <row r="3" spans="1:26" s="258" customFormat="1" ht="21" x14ac:dyDescent="0.35">
      <c r="A3" s="456" t="s">
        <v>545</v>
      </c>
      <c r="B3" s="51"/>
      <c r="C3" s="51"/>
      <c r="D3" s="51"/>
      <c r="E3" s="36"/>
    </row>
    <row r="4" spans="1:26" ht="18.75" x14ac:dyDescent="0.3">
      <c r="A4" s="23"/>
      <c r="B4" s="23"/>
      <c r="C4" s="23"/>
      <c r="D4" s="361"/>
      <c r="E4" s="420"/>
    </row>
    <row r="5" spans="1:26" s="258" customFormat="1" ht="18" customHeight="1" x14ac:dyDescent="0.2">
      <c r="A5" s="784" t="s">
        <v>142</v>
      </c>
      <c r="B5" s="790" t="s">
        <v>352</v>
      </c>
      <c r="C5" s="791"/>
      <c r="D5" s="792"/>
      <c r="E5" s="787" t="s">
        <v>342</v>
      </c>
    </row>
    <row r="6" spans="1:26" s="361" customFormat="1" ht="18" customHeight="1" x14ac:dyDescent="0.2">
      <c r="A6" s="785"/>
      <c r="B6" s="421" t="s">
        <v>3</v>
      </c>
      <c r="C6" s="423" t="s">
        <v>293</v>
      </c>
      <c r="D6" s="421" t="s">
        <v>228</v>
      </c>
      <c r="E6" s="788"/>
    </row>
    <row r="7" spans="1:26" ht="14.45" customHeight="1" x14ac:dyDescent="0.2">
      <c r="A7" s="786"/>
      <c r="B7" s="422" t="s">
        <v>4</v>
      </c>
      <c r="C7" s="424" t="s">
        <v>350</v>
      </c>
      <c r="D7" s="422" t="s">
        <v>349</v>
      </c>
      <c r="E7" s="789"/>
    </row>
    <row r="8" spans="1:26" ht="15" x14ac:dyDescent="0.25">
      <c r="A8" s="363">
        <v>2558</v>
      </c>
      <c r="B8" s="426">
        <f>C8+D8</f>
        <v>21010</v>
      </c>
      <c r="C8" s="482">
        <v>14427</v>
      </c>
      <c r="D8" s="482">
        <v>6583</v>
      </c>
      <c r="E8" s="363">
        <v>2015</v>
      </c>
    </row>
    <row r="9" spans="1:26" ht="15" x14ac:dyDescent="0.25">
      <c r="A9" s="319" t="s">
        <v>199</v>
      </c>
      <c r="B9" s="426">
        <f t="shared" ref="B9:B30" si="0">C9+D9</f>
        <v>11468</v>
      </c>
      <c r="C9" s="336">
        <v>6458</v>
      </c>
      <c r="D9" s="336">
        <v>5010</v>
      </c>
      <c r="E9" s="391" t="s">
        <v>370</v>
      </c>
      <c r="F9" s="110"/>
      <c r="G9" s="110"/>
      <c r="H9" s="110"/>
      <c r="I9" s="110"/>
      <c r="J9" s="110"/>
      <c r="K9" s="110"/>
    </row>
    <row r="10" spans="1:26" ht="15" x14ac:dyDescent="0.25">
      <c r="A10" s="319" t="s">
        <v>200</v>
      </c>
      <c r="B10" s="426">
        <f t="shared" si="0"/>
        <v>31009</v>
      </c>
      <c r="C10" s="336">
        <v>21745</v>
      </c>
      <c r="D10" s="336">
        <v>9264</v>
      </c>
      <c r="E10" s="392" t="s">
        <v>371</v>
      </c>
      <c r="F10" s="111"/>
      <c r="G10" s="111"/>
      <c r="H10" s="339"/>
      <c r="I10" s="111"/>
      <c r="J10" s="111"/>
      <c r="K10" s="111"/>
      <c r="L10" s="111"/>
      <c r="M10" s="111"/>
      <c r="N10" s="111"/>
      <c r="O10" s="111"/>
      <c r="P10" s="111"/>
      <c r="Q10" s="111"/>
    </row>
    <row r="11" spans="1:26" ht="15" x14ac:dyDescent="0.25">
      <c r="A11" s="319" t="s">
        <v>201</v>
      </c>
      <c r="B11" s="426">
        <f t="shared" si="0"/>
        <v>19088</v>
      </c>
      <c r="C11" s="336">
        <v>12464</v>
      </c>
      <c r="D11" s="336">
        <v>6624</v>
      </c>
      <c r="E11" s="392" t="s">
        <v>372</v>
      </c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</row>
    <row r="12" spans="1:26" ht="15" x14ac:dyDescent="0.25">
      <c r="A12" s="319" t="s">
        <v>202</v>
      </c>
      <c r="B12" s="426">
        <f t="shared" si="0"/>
        <v>51401</v>
      </c>
      <c r="C12" s="336">
        <v>30306</v>
      </c>
      <c r="D12" s="336">
        <v>21095</v>
      </c>
      <c r="E12" s="392" t="s">
        <v>373</v>
      </c>
      <c r="F12" s="110"/>
      <c r="G12" s="110"/>
      <c r="H12" s="110"/>
      <c r="I12" s="110"/>
    </row>
    <row r="13" spans="1:26" ht="15" x14ac:dyDescent="0.25">
      <c r="A13" s="319" t="s">
        <v>203</v>
      </c>
      <c r="B13" s="426">
        <f t="shared" si="0"/>
        <v>21054</v>
      </c>
      <c r="C13" s="336">
        <v>13596</v>
      </c>
      <c r="D13" s="336">
        <v>7458</v>
      </c>
      <c r="E13" s="392" t="s">
        <v>374</v>
      </c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</row>
    <row r="14" spans="1:26" ht="15" x14ac:dyDescent="0.25">
      <c r="A14" s="319" t="s">
        <v>204</v>
      </c>
      <c r="B14" s="426">
        <f t="shared" si="0"/>
        <v>18442</v>
      </c>
      <c r="C14" s="336">
        <v>11169</v>
      </c>
      <c r="D14" s="336">
        <v>7273</v>
      </c>
      <c r="E14" s="392" t="s">
        <v>375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</row>
    <row r="15" spans="1:26" ht="15" x14ac:dyDescent="0.25">
      <c r="A15" s="319" t="s">
        <v>205</v>
      </c>
      <c r="B15" s="426">
        <f t="shared" si="0"/>
        <v>19514</v>
      </c>
      <c r="C15" s="336">
        <v>12049</v>
      </c>
      <c r="D15" s="336">
        <v>7465</v>
      </c>
      <c r="E15" s="392" t="s">
        <v>376</v>
      </c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</row>
    <row r="16" spans="1:26" ht="15" x14ac:dyDescent="0.25">
      <c r="A16" s="319" t="s">
        <v>206</v>
      </c>
      <c r="B16" s="426">
        <f t="shared" si="0"/>
        <v>31005</v>
      </c>
      <c r="C16" s="336">
        <v>17732</v>
      </c>
      <c r="D16" s="336">
        <v>13273</v>
      </c>
      <c r="E16" s="392" t="s">
        <v>377</v>
      </c>
    </row>
    <row r="17" spans="1:12" ht="15" x14ac:dyDescent="0.25">
      <c r="A17" s="319" t="s">
        <v>207</v>
      </c>
      <c r="B17" s="426">
        <f t="shared" si="0"/>
        <v>18697</v>
      </c>
      <c r="C17" s="336">
        <v>10849</v>
      </c>
      <c r="D17" s="336">
        <v>7848</v>
      </c>
      <c r="E17" s="392" t="s">
        <v>378</v>
      </c>
      <c r="F17" s="112"/>
      <c r="G17" s="112"/>
      <c r="H17" s="112"/>
      <c r="I17" s="112"/>
      <c r="J17" s="112"/>
    </row>
    <row r="18" spans="1:12" ht="16.5" x14ac:dyDescent="0.35">
      <c r="A18" s="319" t="s">
        <v>208</v>
      </c>
      <c r="B18" s="426">
        <f t="shared" si="0"/>
        <v>35116</v>
      </c>
      <c r="C18" s="336">
        <v>24753</v>
      </c>
      <c r="D18" s="336">
        <v>10363</v>
      </c>
      <c r="E18" s="392" t="s">
        <v>404</v>
      </c>
      <c r="F18" s="110"/>
      <c r="G18" s="110"/>
      <c r="H18" s="110"/>
      <c r="I18" s="110"/>
      <c r="J18" s="110"/>
      <c r="K18" s="110"/>
      <c r="L18" s="110"/>
    </row>
    <row r="19" spans="1:12" ht="15" x14ac:dyDescent="0.25">
      <c r="A19" s="319" t="s">
        <v>209</v>
      </c>
      <c r="B19" s="426">
        <f t="shared" si="0"/>
        <v>36799</v>
      </c>
      <c r="C19" s="336">
        <v>23366</v>
      </c>
      <c r="D19" s="336">
        <v>13433</v>
      </c>
      <c r="E19" s="392" t="s">
        <v>379</v>
      </c>
      <c r="F19" s="110"/>
      <c r="G19" s="110"/>
      <c r="H19" s="110"/>
      <c r="I19" s="110"/>
    </row>
    <row r="20" spans="1:12" ht="15" x14ac:dyDescent="0.25">
      <c r="A20" s="319" t="s">
        <v>210</v>
      </c>
      <c r="B20" s="426">
        <f t="shared" si="0"/>
        <v>23603</v>
      </c>
      <c r="C20" s="336">
        <v>15847</v>
      </c>
      <c r="D20" s="336">
        <v>7756</v>
      </c>
      <c r="E20" s="392" t="s">
        <v>380</v>
      </c>
    </row>
    <row r="21" spans="1:12" ht="15" x14ac:dyDescent="0.25">
      <c r="A21" s="319" t="s">
        <v>211</v>
      </c>
      <c r="B21" s="426">
        <f t="shared" si="0"/>
        <v>34337</v>
      </c>
      <c r="C21" s="336">
        <v>26506</v>
      </c>
      <c r="D21" s="336">
        <v>7831</v>
      </c>
      <c r="E21" s="392" t="s">
        <v>381</v>
      </c>
    </row>
    <row r="22" spans="1:12" ht="15" x14ac:dyDescent="0.25">
      <c r="A22" s="319" t="s">
        <v>212</v>
      </c>
      <c r="B22" s="426">
        <f t="shared" si="0"/>
        <v>20245</v>
      </c>
      <c r="C22" s="336">
        <v>12675</v>
      </c>
      <c r="D22" s="336">
        <v>7570</v>
      </c>
      <c r="E22" s="392" t="s">
        <v>382</v>
      </c>
    </row>
    <row r="23" spans="1:12" ht="15" x14ac:dyDescent="0.25">
      <c r="A23" s="319" t="s">
        <v>213</v>
      </c>
      <c r="B23" s="426">
        <f t="shared" si="0"/>
        <v>25256</v>
      </c>
      <c r="C23" s="336">
        <v>17082</v>
      </c>
      <c r="D23" s="336">
        <v>8174</v>
      </c>
      <c r="E23" s="392" t="s">
        <v>383</v>
      </c>
    </row>
    <row r="24" spans="1:12" ht="15" x14ac:dyDescent="0.25">
      <c r="A24" s="319" t="s">
        <v>214</v>
      </c>
      <c r="B24" s="426">
        <f t="shared" si="0"/>
        <v>32311</v>
      </c>
      <c r="C24" s="336">
        <v>24171</v>
      </c>
      <c r="D24" s="336">
        <v>8140</v>
      </c>
      <c r="E24" s="392" t="s">
        <v>384</v>
      </c>
    </row>
    <row r="25" spans="1:12" ht="15" x14ac:dyDescent="0.25">
      <c r="A25" s="319" t="s">
        <v>215</v>
      </c>
      <c r="B25" s="426">
        <f t="shared" si="0"/>
        <v>24648</v>
      </c>
      <c r="C25" s="336">
        <v>18690</v>
      </c>
      <c r="D25" s="336">
        <v>5958</v>
      </c>
      <c r="E25" s="392" t="s">
        <v>385</v>
      </c>
    </row>
    <row r="26" spans="1:12" ht="15" x14ac:dyDescent="0.25">
      <c r="A26" s="319" t="s">
        <v>216</v>
      </c>
      <c r="B26" s="426">
        <f t="shared" si="0"/>
        <v>19869</v>
      </c>
      <c r="C26" s="336">
        <v>12529</v>
      </c>
      <c r="D26" s="336">
        <v>7340</v>
      </c>
      <c r="E26" s="392" t="s">
        <v>386</v>
      </c>
    </row>
    <row r="27" spans="1:12" ht="15" x14ac:dyDescent="0.25">
      <c r="A27" s="319" t="s">
        <v>217</v>
      </c>
      <c r="B27" s="426">
        <f t="shared" si="0"/>
        <v>17405</v>
      </c>
      <c r="C27" s="336">
        <v>10752</v>
      </c>
      <c r="D27" s="336">
        <v>6653</v>
      </c>
      <c r="E27" s="392" t="s">
        <v>387</v>
      </c>
    </row>
    <row r="28" spans="1:12" ht="15" x14ac:dyDescent="0.25">
      <c r="A28" s="319" t="s">
        <v>218</v>
      </c>
      <c r="B28" s="426">
        <f t="shared" si="0"/>
        <v>14536</v>
      </c>
      <c r="C28" s="336">
        <v>8642</v>
      </c>
      <c r="D28" s="337">
        <v>5894</v>
      </c>
      <c r="E28" s="392" t="s">
        <v>388</v>
      </c>
    </row>
    <row r="29" spans="1:12" ht="15" x14ac:dyDescent="0.25">
      <c r="A29" s="319" t="s">
        <v>219</v>
      </c>
      <c r="B29" s="480" t="s">
        <v>480</v>
      </c>
      <c r="C29" s="336">
        <v>37741</v>
      </c>
      <c r="D29" s="337" t="s">
        <v>480</v>
      </c>
      <c r="E29" s="392" t="s">
        <v>389</v>
      </c>
    </row>
    <row r="30" spans="1:12" ht="15" x14ac:dyDescent="0.25">
      <c r="A30" s="321" t="s">
        <v>220</v>
      </c>
      <c r="B30" s="483">
        <f t="shared" si="0"/>
        <v>26255</v>
      </c>
      <c r="C30" s="481">
        <v>17255</v>
      </c>
      <c r="D30" s="433">
        <v>9000</v>
      </c>
      <c r="E30" s="434" t="s">
        <v>390</v>
      </c>
    </row>
    <row r="31" spans="1:12" s="464" customFormat="1" ht="15" x14ac:dyDescent="0.25">
      <c r="A31" s="508" t="s">
        <v>521</v>
      </c>
      <c r="B31" s="504"/>
      <c r="C31" s="505"/>
      <c r="D31" s="506"/>
      <c r="E31" s="507"/>
    </row>
    <row r="32" spans="1:12" s="464" customFormat="1" ht="15" x14ac:dyDescent="0.25">
      <c r="A32" s="508" t="s">
        <v>522</v>
      </c>
      <c r="B32" s="504"/>
      <c r="C32" s="505"/>
      <c r="D32" s="506"/>
      <c r="E32" s="507"/>
    </row>
    <row r="33" spans="1:7" s="464" customFormat="1" ht="15" x14ac:dyDescent="0.25">
      <c r="A33" s="432" t="s">
        <v>472</v>
      </c>
      <c r="B33" s="426">
        <f>SUM(C33:D33)</f>
        <v>20685</v>
      </c>
      <c r="C33" s="482">
        <v>14248</v>
      </c>
      <c r="D33" s="482">
        <v>6437</v>
      </c>
      <c r="E33" s="425"/>
    </row>
    <row r="34" spans="1:7" s="403" customFormat="1" ht="15" x14ac:dyDescent="0.25">
      <c r="A34" s="432" t="s">
        <v>409</v>
      </c>
      <c r="B34" s="504">
        <f>SUM(C34:D34)</f>
        <v>19927</v>
      </c>
      <c r="C34" s="503">
        <v>13576</v>
      </c>
      <c r="D34" s="503">
        <v>6351</v>
      </c>
      <c r="E34" s="425"/>
    </row>
    <row r="35" spans="1:7" s="258" customFormat="1" ht="15" x14ac:dyDescent="0.25">
      <c r="A35" s="322" t="s">
        <v>309</v>
      </c>
      <c r="B35" s="504">
        <f t="shared" ref="B35:B38" si="1">SUM(C35:D35)</f>
        <v>17163</v>
      </c>
      <c r="C35" s="512">
        <v>12118</v>
      </c>
      <c r="D35" s="512">
        <v>5045</v>
      </c>
      <c r="E35" s="338"/>
    </row>
    <row r="36" spans="1:7" s="92" customFormat="1" ht="15" x14ac:dyDescent="0.25">
      <c r="A36" s="322" t="s">
        <v>288</v>
      </c>
      <c r="B36" s="504">
        <f t="shared" si="1"/>
        <v>15748</v>
      </c>
      <c r="C36" s="513">
        <v>11223</v>
      </c>
      <c r="D36" s="514">
        <v>4525</v>
      </c>
      <c r="E36" s="71"/>
    </row>
    <row r="37" spans="1:7" s="92" customFormat="1" ht="15" x14ac:dyDescent="0.25">
      <c r="A37" s="322" t="s">
        <v>245</v>
      </c>
      <c r="B37" s="504">
        <f t="shared" si="1"/>
        <v>14614</v>
      </c>
      <c r="C37" s="514">
        <v>10526</v>
      </c>
      <c r="D37" s="514">
        <v>4088</v>
      </c>
      <c r="E37" s="325"/>
    </row>
    <row r="38" spans="1:7" s="92" customFormat="1" ht="15" x14ac:dyDescent="0.25">
      <c r="A38" s="322" t="s">
        <v>244</v>
      </c>
      <c r="B38" s="504">
        <f t="shared" si="1"/>
        <v>13674.6</v>
      </c>
      <c r="C38" s="514">
        <v>9966.1</v>
      </c>
      <c r="D38" s="514">
        <v>3708.5</v>
      </c>
      <c r="E38" s="325"/>
    </row>
    <row r="39" spans="1:7" s="361" customFormat="1" ht="18.75" x14ac:dyDescent="0.3">
      <c r="A39" s="653" t="s">
        <v>512</v>
      </c>
      <c r="B39" s="653"/>
      <c r="C39" s="653"/>
      <c r="D39" s="653"/>
      <c r="E39" s="4"/>
    </row>
    <row r="40" spans="1:7" ht="15.75" x14ac:dyDescent="0.25">
      <c r="A40" s="690" t="s">
        <v>515</v>
      </c>
      <c r="B40" s="690"/>
      <c r="C40" s="690"/>
      <c r="D40" s="690"/>
      <c r="E40" s="690"/>
      <c r="F40" s="690"/>
      <c r="G40" s="690"/>
    </row>
    <row r="41" spans="1:7" ht="18.75" x14ac:dyDescent="0.3">
      <c r="A41" s="23" t="s">
        <v>246</v>
      </c>
      <c r="B41" s="23"/>
      <c r="C41" s="23"/>
    </row>
    <row r="47" spans="1:7" x14ac:dyDescent="0.2">
      <c r="C47" s="361"/>
    </row>
  </sheetData>
  <mergeCells count="7">
    <mergeCell ref="A40:G40"/>
    <mergeCell ref="A1:E1"/>
    <mergeCell ref="A39:D39"/>
    <mergeCell ref="A5:A7"/>
    <mergeCell ref="E5:E7"/>
    <mergeCell ref="A2:E2"/>
    <mergeCell ref="B5:D5"/>
  </mergeCells>
  <pageMargins left="0.70866141732283472" right="0.2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6"/>
  <sheetViews>
    <sheetView workbookViewId="0">
      <selection activeCell="J24" sqref="J24"/>
    </sheetView>
  </sheetViews>
  <sheetFormatPr defaultRowHeight="14.25" x14ac:dyDescent="0.2"/>
  <cols>
    <col min="1" max="1" width="22.25" customWidth="1"/>
    <col min="2" max="6" width="8.75" customWidth="1"/>
    <col min="7" max="7" width="8.75" style="258" customWidth="1"/>
    <col min="8" max="8" width="8.75" customWidth="1"/>
  </cols>
  <sheetData>
    <row r="1" spans="1:14" ht="21" x14ac:dyDescent="0.35">
      <c r="A1" s="582" t="s">
        <v>435</v>
      </c>
      <c r="B1" s="582"/>
      <c r="C1" s="582"/>
      <c r="D1" s="582"/>
      <c r="E1" s="582"/>
      <c r="F1" s="582"/>
      <c r="G1" s="582"/>
      <c r="H1" s="582"/>
      <c r="I1" s="582"/>
      <c r="J1" s="582"/>
      <c r="K1" s="36"/>
      <c r="L1" s="36"/>
    </row>
    <row r="2" spans="1:14" ht="21" x14ac:dyDescent="0.35">
      <c r="A2" s="582" t="s">
        <v>436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</row>
    <row r="3" spans="1:14" ht="21" x14ac:dyDescent="0.35">
      <c r="A3" s="2"/>
      <c r="B3" s="2"/>
      <c r="C3" s="2"/>
      <c r="D3" s="2"/>
      <c r="E3" s="2"/>
      <c r="F3" s="2"/>
      <c r="G3" s="2"/>
      <c r="H3" s="2"/>
      <c r="I3" s="601" t="s">
        <v>310</v>
      </c>
      <c r="J3" s="601"/>
      <c r="K3" s="601"/>
      <c r="L3" s="601"/>
    </row>
    <row r="4" spans="1:14" ht="31.5" x14ac:dyDescent="0.25">
      <c r="A4" s="238" t="s">
        <v>303</v>
      </c>
      <c r="B4" s="232" t="s">
        <v>47</v>
      </c>
      <c r="C4" s="232" t="s">
        <v>48</v>
      </c>
      <c r="D4" s="232" t="s">
        <v>49</v>
      </c>
      <c r="E4" s="232" t="s">
        <v>247</v>
      </c>
      <c r="F4" s="232" t="s">
        <v>304</v>
      </c>
      <c r="G4" s="271" t="s">
        <v>405</v>
      </c>
      <c r="H4" s="449" t="s">
        <v>431</v>
      </c>
      <c r="I4" s="598" t="s">
        <v>323</v>
      </c>
      <c r="J4" s="599"/>
      <c r="K4" s="599"/>
      <c r="L4" s="600"/>
    </row>
    <row r="5" spans="1:14" s="67" customFormat="1" ht="18.75" customHeight="1" x14ac:dyDescent="0.35">
      <c r="A5" s="9" t="s">
        <v>5</v>
      </c>
      <c r="B5" s="241">
        <v>27144.18</v>
      </c>
      <c r="C5" s="241">
        <v>27474.760000000002</v>
      </c>
      <c r="D5" s="241">
        <v>27761.3825</v>
      </c>
      <c r="E5" s="241">
        <v>28033.71</v>
      </c>
      <c r="F5" s="241">
        <v>28302.98</v>
      </c>
      <c r="G5" s="241">
        <v>28313.695</v>
      </c>
      <c r="H5" s="448">
        <v>28531.302499999998</v>
      </c>
      <c r="I5" s="602" t="s">
        <v>314</v>
      </c>
      <c r="J5" s="603"/>
      <c r="K5" s="603"/>
      <c r="L5" s="604"/>
      <c r="M5" s="484"/>
      <c r="N5" s="172"/>
    </row>
    <row r="6" spans="1:14" ht="18.75" customHeight="1" x14ac:dyDescent="0.35">
      <c r="A6" s="27" t="s">
        <v>6</v>
      </c>
      <c r="B6" s="140">
        <v>17551.88</v>
      </c>
      <c r="C6" s="140">
        <v>17661.7</v>
      </c>
      <c r="D6" s="140">
        <v>17858.235000000001</v>
      </c>
      <c r="E6" s="140">
        <v>18027.647499999999</v>
      </c>
      <c r="F6" s="140">
        <v>17887.932499999999</v>
      </c>
      <c r="G6" s="140">
        <v>17544.8325</v>
      </c>
      <c r="H6" s="399">
        <v>17561.157500000001</v>
      </c>
      <c r="I6" s="242" t="s">
        <v>7</v>
      </c>
      <c r="J6" s="243"/>
      <c r="K6" s="243"/>
      <c r="L6" s="244"/>
      <c r="M6" s="484"/>
      <c r="N6" s="173"/>
    </row>
    <row r="7" spans="1:14" ht="18.75" customHeight="1" x14ac:dyDescent="0.35">
      <c r="A7" s="10" t="s">
        <v>8</v>
      </c>
      <c r="B7" s="121">
        <v>17471.07</v>
      </c>
      <c r="C7" s="121">
        <v>17560.71</v>
      </c>
      <c r="D7" s="121">
        <v>17764.595000000001</v>
      </c>
      <c r="E7" s="121">
        <v>17920.079999999998</v>
      </c>
      <c r="F7" s="121">
        <v>17781.705000000002</v>
      </c>
      <c r="G7" s="121">
        <v>17462.1325</v>
      </c>
      <c r="H7" s="399">
        <v>17476.75</v>
      </c>
      <c r="I7" s="17" t="s">
        <v>9</v>
      </c>
      <c r="J7" s="18"/>
      <c r="K7" s="18"/>
      <c r="L7" s="19"/>
      <c r="M7" s="484"/>
      <c r="N7" s="173"/>
    </row>
    <row r="8" spans="1:14" ht="18.75" customHeight="1" x14ac:dyDescent="0.35">
      <c r="A8" s="10" t="s">
        <v>10</v>
      </c>
      <c r="B8" s="121">
        <v>17217.07</v>
      </c>
      <c r="C8" s="121">
        <v>17384.86</v>
      </c>
      <c r="D8" s="121">
        <v>17650.385000000002</v>
      </c>
      <c r="E8" s="121">
        <v>17810.045000000002</v>
      </c>
      <c r="F8" s="121">
        <v>17660.98</v>
      </c>
      <c r="G8" s="121">
        <v>17323.697500000002</v>
      </c>
      <c r="H8" s="399">
        <v>17326.16</v>
      </c>
      <c r="I8" s="17" t="s">
        <v>11</v>
      </c>
      <c r="J8" s="18"/>
      <c r="K8" s="18"/>
      <c r="L8" s="19"/>
      <c r="M8" s="484"/>
      <c r="N8" s="174"/>
    </row>
    <row r="9" spans="1:14" ht="18.75" customHeight="1" x14ac:dyDescent="0.35">
      <c r="A9" s="10" t="s">
        <v>12</v>
      </c>
      <c r="B9" s="121">
        <v>16980.96</v>
      </c>
      <c r="C9" s="121">
        <v>17150.73</v>
      </c>
      <c r="D9" s="121">
        <v>17428.72</v>
      </c>
      <c r="E9" s="121">
        <v>17645.190000000002</v>
      </c>
      <c r="F9" s="121">
        <v>17478.1325</v>
      </c>
      <c r="G9" s="121">
        <v>17180.61</v>
      </c>
      <c r="H9" s="399">
        <v>17138.544999999998</v>
      </c>
      <c r="I9" s="17" t="s">
        <v>13</v>
      </c>
      <c r="J9" s="18"/>
      <c r="K9" s="18"/>
      <c r="L9" s="19"/>
      <c r="M9" s="484"/>
      <c r="N9" s="175"/>
    </row>
    <row r="10" spans="1:14" ht="18.75" customHeight="1" x14ac:dyDescent="0.35">
      <c r="A10" s="10" t="s">
        <v>311</v>
      </c>
      <c r="B10" s="121">
        <v>236.12</v>
      </c>
      <c r="C10" s="121">
        <v>234.13</v>
      </c>
      <c r="D10" s="121">
        <v>221.66499999999999</v>
      </c>
      <c r="E10" s="121">
        <v>164.85500000000002</v>
      </c>
      <c r="F10" s="121">
        <v>182.84749999999997</v>
      </c>
      <c r="G10" s="121">
        <v>143.09</v>
      </c>
      <c r="H10" s="399">
        <v>187.61750000000001</v>
      </c>
      <c r="I10" s="17" t="s">
        <v>14</v>
      </c>
      <c r="J10" s="18"/>
      <c r="K10" s="18"/>
      <c r="L10" s="19"/>
      <c r="M10" s="484"/>
      <c r="N10" s="175"/>
    </row>
    <row r="11" spans="1:14" ht="18.75" customHeight="1" x14ac:dyDescent="0.35">
      <c r="A11" s="10" t="s">
        <v>15</v>
      </c>
      <c r="B11" s="121">
        <v>254</v>
      </c>
      <c r="C11" s="121">
        <v>175.85</v>
      </c>
      <c r="D11" s="121">
        <v>114.21</v>
      </c>
      <c r="E11" s="121">
        <v>110.03500000000001</v>
      </c>
      <c r="F11" s="121">
        <v>120.7175</v>
      </c>
      <c r="G11" s="121">
        <v>138.43249999999998</v>
      </c>
      <c r="H11" s="399">
        <v>150.5925</v>
      </c>
      <c r="I11" s="17" t="s">
        <v>16</v>
      </c>
      <c r="J11" s="18"/>
      <c r="K11" s="18"/>
      <c r="L11" s="19"/>
      <c r="M11" s="484"/>
      <c r="N11" s="174"/>
    </row>
    <row r="12" spans="1:14" ht="18.75" customHeight="1" x14ac:dyDescent="0.35">
      <c r="A12" s="10" t="s">
        <v>17</v>
      </c>
      <c r="B12" s="121">
        <v>48.28</v>
      </c>
      <c r="C12" s="121">
        <v>43.2</v>
      </c>
      <c r="D12" s="121">
        <v>26.942499999999995</v>
      </c>
      <c r="E12" s="121">
        <v>23.66</v>
      </c>
      <c r="F12" s="121">
        <v>27.705000000000002</v>
      </c>
      <c r="G12" s="121">
        <v>29.875</v>
      </c>
      <c r="H12" s="399">
        <v>31.05</v>
      </c>
      <c r="I12" s="17" t="s">
        <v>18</v>
      </c>
      <c r="J12" s="18"/>
      <c r="K12" s="18"/>
      <c r="L12" s="19"/>
      <c r="M12" s="484"/>
      <c r="N12" s="175"/>
    </row>
    <row r="13" spans="1:14" ht="18.75" customHeight="1" x14ac:dyDescent="0.35">
      <c r="A13" s="10" t="s">
        <v>312</v>
      </c>
      <c r="B13" s="121">
        <v>205.72</v>
      </c>
      <c r="C13" s="121">
        <v>132.65</v>
      </c>
      <c r="D13" s="121">
        <v>87.267499999999998</v>
      </c>
      <c r="E13" s="121">
        <v>86.37</v>
      </c>
      <c r="F13" s="121">
        <v>93.015000000000001</v>
      </c>
      <c r="G13" s="121">
        <v>108.55999999999999</v>
      </c>
      <c r="H13" s="399">
        <v>119.53749999999999</v>
      </c>
      <c r="I13" s="17" t="s">
        <v>19</v>
      </c>
      <c r="J13" s="18"/>
      <c r="K13" s="18"/>
      <c r="L13" s="19"/>
      <c r="M13" s="484"/>
      <c r="N13" s="175"/>
    </row>
    <row r="14" spans="1:14" ht="18.75" customHeight="1" x14ac:dyDescent="0.35">
      <c r="A14" s="10" t="s">
        <v>20</v>
      </c>
      <c r="B14" s="121">
        <v>80.8</v>
      </c>
      <c r="C14" s="121">
        <v>100.99</v>
      </c>
      <c r="D14" s="121">
        <v>93.637500000000003</v>
      </c>
      <c r="E14" s="121">
        <v>107.57</v>
      </c>
      <c r="F14" s="121">
        <v>106.22750000000001</v>
      </c>
      <c r="G14" s="121">
        <v>82.699999999999989</v>
      </c>
      <c r="H14" s="399">
        <v>84.41</v>
      </c>
      <c r="I14" s="17" t="s">
        <v>21</v>
      </c>
      <c r="J14" s="18"/>
      <c r="K14" s="18"/>
      <c r="L14" s="19"/>
      <c r="M14" s="484"/>
      <c r="N14" s="173"/>
    </row>
    <row r="15" spans="1:14" ht="18.75" customHeight="1" x14ac:dyDescent="0.35">
      <c r="A15" s="10" t="s">
        <v>313</v>
      </c>
      <c r="B15" s="121">
        <v>9592.2999999999993</v>
      </c>
      <c r="C15" s="121">
        <v>9813.06</v>
      </c>
      <c r="D15" s="121">
        <v>9903.1500000000015</v>
      </c>
      <c r="E15" s="121">
        <v>10006.0625</v>
      </c>
      <c r="F15" s="121">
        <v>10415.047500000001</v>
      </c>
      <c r="G15" s="121">
        <v>10768.8675</v>
      </c>
      <c r="H15" s="399">
        <v>10970.1425</v>
      </c>
      <c r="I15" s="583" t="s">
        <v>315</v>
      </c>
      <c r="J15" s="584"/>
      <c r="K15" s="584"/>
      <c r="L15" s="585"/>
      <c r="M15" s="484"/>
      <c r="N15" s="173"/>
    </row>
    <row r="16" spans="1:14" ht="18.75" customHeight="1" x14ac:dyDescent="0.35">
      <c r="A16" s="10" t="s">
        <v>22</v>
      </c>
      <c r="B16" s="121">
        <v>4460.8</v>
      </c>
      <c r="C16" s="121">
        <v>4496.3599999999997</v>
      </c>
      <c r="D16" s="121">
        <v>4401.5150000000003</v>
      </c>
      <c r="E16" s="121">
        <v>4336.4075000000003</v>
      </c>
      <c r="F16" s="121">
        <v>4537.2299999999996</v>
      </c>
      <c r="G16" s="121">
        <v>4686.3349999999991</v>
      </c>
      <c r="H16" s="399">
        <v>4743.21</v>
      </c>
      <c r="I16" s="17" t="s">
        <v>23</v>
      </c>
      <c r="J16" s="18"/>
      <c r="K16" s="18"/>
      <c r="L16" s="19"/>
      <c r="M16" s="484"/>
      <c r="N16" s="174"/>
    </row>
    <row r="17" spans="1:15" ht="18.75" customHeight="1" x14ac:dyDescent="0.35">
      <c r="A17" s="10" t="s">
        <v>24</v>
      </c>
      <c r="B17" s="121">
        <v>2165.02</v>
      </c>
      <c r="C17" s="121">
        <v>2203.42</v>
      </c>
      <c r="D17" s="121">
        <v>2272.4775</v>
      </c>
      <c r="E17" s="121">
        <v>2219.7674999999999</v>
      </c>
      <c r="F17" s="121">
        <v>2263.6275000000001</v>
      </c>
      <c r="G17" s="121">
        <v>2321.5325000000003</v>
      </c>
      <c r="H17" s="399">
        <v>2334.0450000000001</v>
      </c>
      <c r="I17" s="17" t="s">
        <v>25</v>
      </c>
      <c r="J17" s="18"/>
      <c r="K17" s="18"/>
      <c r="L17" s="19"/>
      <c r="M17" s="484"/>
      <c r="N17" s="174"/>
    </row>
    <row r="18" spans="1:15" ht="18.75" customHeight="1" x14ac:dyDescent="0.35">
      <c r="A18" s="10" t="s">
        <v>26</v>
      </c>
      <c r="B18" s="121">
        <v>2561.61</v>
      </c>
      <c r="C18" s="121">
        <v>2612.67</v>
      </c>
      <c r="D18" s="121">
        <v>2702.25</v>
      </c>
      <c r="E18" s="121">
        <v>2716.8274999999999</v>
      </c>
      <c r="F18" s="121">
        <v>2906.5</v>
      </c>
      <c r="G18" s="121">
        <v>3079.8199999999997</v>
      </c>
      <c r="H18" s="399">
        <v>3190.855</v>
      </c>
      <c r="I18" s="17" t="s">
        <v>27</v>
      </c>
      <c r="J18" s="18"/>
      <c r="K18" s="18"/>
      <c r="L18" s="19"/>
      <c r="M18" s="484"/>
      <c r="N18" s="174"/>
    </row>
    <row r="19" spans="1:15" s="163" customFormat="1" ht="18.75" customHeight="1" x14ac:dyDescent="0.35">
      <c r="A19" s="12" t="s">
        <v>28</v>
      </c>
      <c r="B19" s="122">
        <v>404.88</v>
      </c>
      <c r="C19" s="122">
        <v>500.61</v>
      </c>
      <c r="D19" s="122">
        <v>526.90499999999997</v>
      </c>
      <c r="E19" s="122">
        <v>733.05749999999989</v>
      </c>
      <c r="F19" s="122">
        <v>707.6875</v>
      </c>
      <c r="G19" s="122">
        <v>681.1825</v>
      </c>
      <c r="H19" s="118">
        <v>702.03250000000003</v>
      </c>
      <c r="I19" s="20" t="s">
        <v>29</v>
      </c>
      <c r="J19" s="21"/>
      <c r="K19" s="21"/>
      <c r="L19" s="22"/>
      <c r="M19" s="484"/>
      <c r="N19" s="176"/>
      <c r="O19"/>
    </row>
    <row r="20" spans="1:15" ht="18.75" x14ac:dyDescent="0.3">
      <c r="A20" s="23" t="s">
        <v>514</v>
      </c>
      <c r="B20" s="23"/>
      <c r="C20" s="23"/>
      <c r="D20" s="23"/>
      <c r="E20" s="23"/>
      <c r="F20" s="23"/>
      <c r="G20" s="23"/>
      <c r="H20" s="23"/>
      <c r="I20" s="1"/>
      <c r="O20" s="163"/>
    </row>
    <row r="21" spans="1:15" ht="18.75" x14ac:dyDescent="0.3">
      <c r="A21" s="23" t="s">
        <v>515</v>
      </c>
      <c r="B21" s="23"/>
      <c r="C21" s="23"/>
      <c r="D21" s="23"/>
      <c r="E21" s="23"/>
      <c r="F21" s="23"/>
      <c r="G21" s="23"/>
      <c r="H21" s="23"/>
      <c r="I21" s="1"/>
    </row>
    <row r="23" spans="1:15" x14ac:dyDescent="0.2">
      <c r="C23" s="179"/>
    </row>
    <row r="26" spans="1:15" x14ac:dyDescent="0.2">
      <c r="E26" s="179"/>
    </row>
  </sheetData>
  <mergeCells count="6">
    <mergeCell ref="A1:J1"/>
    <mergeCell ref="I4:L4"/>
    <mergeCell ref="I3:L3"/>
    <mergeCell ref="I15:L15"/>
    <mergeCell ref="I5:L5"/>
    <mergeCell ref="A2:L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G22"/>
  <sheetViews>
    <sheetView workbookViewId="0">
      <selection activeCell="A2" sqref="A2:M2"/>
    </sheetView>
  </sheetViews>
  <sheetFormatPr defaultRowHeight="14.25" x14ac:dyDescent="0.2"/>
  <cols>
    <col min="1" max="1" width="11.375" customWidth="1"/>
  </cols>
  <sheetData>
    <row r="1" spans="1:33" ht="21" x14ac:dyDescent="0.35">
      <c r="A1" s="582" t="s">
        <v>481</v>
      </c>
      <c r="B1" s="582"/>
      <c r="C1" s="582"/>
      <c r="D1" s="582"/>
      <c r="E1" s="582"/>
      <c r="F1" s="582"/>
      <c r="G1" s="582"/>
      <c r="H1" s="582"/>
      <c r="I1" s="582"/>
      <c r="J1" s="582"/>
    </row>
    <row r="2" spans="1:33" ht="21" x14ac:dyDescent="0.35">
      <c r="A2" s="582" t="s">
        <v>528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</row>
    <row r="3" spans="1:33" ht="21" x14ac:dyDescent="0.35">
      <c r="A3" s="2"/>
      <c r="B3" s="1"/>
      <c r="C3" s="1"/>
      <c r="D3" s="1"/>
      <c r="H3" s="601"/>
      <c r="I3" s="601"/>
      <c r="J3" s="601"/>
      <c r="K3" s="601" t="s">
        <v>310</v>
      </c>
      <c r="L3" s="601"/>
      <c r="M3" s="601"/>
    </row>
    <row r="4" spans="1:33" ht="15.6" customHeight="1" x14ac:dyDescent="0.2">
      <c r="A4" s="596" t="s">
        <v>30</v>
      </c>
      <c r="B4" s="606" t="s">
        <v>47</v>
      </c>
      <c r="C4" s="606"/>
      <c r="D4" s="607"/>
      <c r="E4" s="605" t="s">
        <v>48</v>
      </c>
      <c r="F4" s="606"/>
      <c r="G4" s="607"/>
      <c r="H4" s="605" t="s">
        <v>49</v>
      </c>
      <c r="I4" s="611"/>
      <c r="J4" s="612"/>
      <c r="K4" s="605" t="s">
        <v>247</v>
      </c>
      <c r="L4" s="606"/>
      <c r="M4" s="607"/>
    </row>
    <row r="5" spans="1:33" ht="13.9" customHeight="1" x14ac:dyDescent="0.2">
      <c r="A5" s="616"/>
      <c r="B5" s="609"/>
      <c r="C5" s="609"/>
      <c r="D5" s="610"/>
      <c r="E5" s="608"/>
      <c r="F5" s="609"/>
      <c r="G5" s="610"/>
      <c r="H5" s="613"/>
      <c r="I5" s="614"/>
      <c r="J5" s="615"/>
      <c r="K5" s="608"/>
      <c r="L5" s="609"/>
      <c r="M5" s="610"/>
    </row>
    <row r="6" spans="1:33" s="258" customFormat="1" ht="17.45" customHeight="1" x14ac:dyDescent="0.25">
      <c r="A6" s="616"/>
      <c r="B6" s="311" t="s">
        <v>3</v>
      </c>
      <c r="C6" s="311" t="s">
        <v>31</v>
      </c>
      <c r="D6" s="311" t="s">
        <v>32</v>
      </c>
      <c r="E6" s="311" t="s">
        <v>3</v>
      </c>
      <c r="F6" s="311" t="s">
        <v>31</v>
      </c>
      <c r="G6" s="311" t="s">
        <v>32</v>
      </c>
      <c r="H6" s="311" t="s">
        <v>3</v>
      </c>
      <c r="I6" s="311" t="s">
        <v>31</v>
      </c>
      <c r="J6" s="311" t="s">
        <v>32</v>
      </c>
      <c r="K6" s="178" t="s">
        <v>3</v>
      </c>
      <c r="L6" s="178" t="s">
        <v>31</v>
      </c>
      <c r="M6" s="178" t="s">
        <v>32</v>
      </c>
    </row>
    <row r="7" spans="1:33" ht="15.6" customHeight="1" x14ac:dyDescent="0.2">
      <c r="A7" s="616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312" t="s">
        <v>4</v>
      </c>
      <c r="L7" s="312" t="s">
        <v>324</v>
      </c>
      <c r="M7" s="312" t="s">
        <v>325</v>
      </c>
    </row>
    <row r="8" spans="1:33" s="71" customFormat="1" ht="15.75" x14ac:dyDescent="0.25">
      <c r="A8" s="25" t="s">
        <v>3</v>
      </c>
      <c r="B8" s="127">
        <v>52816.9</v>
      </c>
      <c r="C8" s="127">
        <v>25672.600000000002</v>
      </c>
      <c r="D8" s="127">
        <v>27144.2</v>
      </c>
      <c r="E8" s="127">
        <v>53462.000000000007</v>
      </c>
      <c r="F8" s="127">
        <v>25987.200000000001</v>
      </c>
      <c r="G8" s="127">
        <v>27474.699999999997</v>
      </c>
      <c r="H8" s="127">
        <v>54003.96</v>
      </c>
      <c r="I8" s="127">
        <v>26242.57</v>
      </c>
      <c r="J8" s="438">
        <v>27761.38</v>
      </c>
      <c r="K8" s="127">
        <v>54514.029261299227</v>
      </c>
      <c r="L8" s="127">
        <v>26480.319757224792</v>
      </c>
      <c r="M8" s="127">
        <v>28033.709504074734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15.75" x14ac:dyDescent="0.25">
      <c r="A9" s="28" t="s">
        <v>33</v>
      </c>
      <c r="B9" s="140">
        <v>3140.6</v>
      </c>
      <c r="C9" s="140">
        <v>1606.3</v>
      </c>
      <c r="D9" s="140">
        <v>1534.3</v>
      </c>
      <c r="E9" s="140">
        <v>3116.9</v>
      </c>
      <c r="F9" s="140">
        <v>1594</v>
      </c>
      <c r="G9" s="140">
        <v>1522.8</v>
      </c>
      <c r="H9" s="140">
        <v>3075.5</v>
      </c>
      <c r="I9" s="140">
        <v>1573.5</v>
      </c>
      <c r="J9" s="140">
        <v>1502</v>
      </c>
      <c r="K9" s="140">
        <v>3015.0227449249992</v>
      </c>
      <c r="L9" s="140">
        <v>1543.7014976750038</v>
      </c>
      <c r="M9" s="140">
        <v>1471.3212472499995</v>
      </c>
    </row>
    <row r="10" spans="1:33" ht="15.75" x14ac:dyDescent="0.25">
      <c r="A10" s="29" t="s">
        <v>34</v>
      </c>
      <c r="B10" s="121">
        <v>2121</v>
      </c>
      <c r="C10" s="121">
        <v>1083.4000000000001</v>
      </c>
      <c r="D10" s="121">
        <v>1037.5999999999999</v>
      </c>
      <c r="E10" s="121">
        <v>2110.8000000000002</v>
      </c>
      <c r="F10" s="121">
        <v>1078.3</v>
      </c>
      <c r="G10" s="121">
        <v>1032.4000000000001</v>
      </c>
      <c r="H10" s="121">
        <v>2088.8000000000002</v>
      </c>
      <c r="I10" s="121">
        <v>1067.7</v>
      </c>
      <c r="J10" s="121">
        <v>1021.1</v>
      </c>
      <c r="K10" s="121">
        <v>2054.359001975</v>
      </c>
      <c r="L10" s="121">
        <v>1051.0542512749996</v>
      </c>
      <c r="M10" s="121">
        <v>1003.3047507000001</v>
      </c>
    </row>
    <row r="11" spans="1:33" ht="15.75" x14ac:dyDescent="0.25">
      <c r="A11" s="29" t="s">
        <v>35</v>
      </c>
      <c r="B11" s="121">
        <v>5235.7</v>
      </c>
      <c r="C11" s="121">
        <v>2670.4</v>
      </c>
      <c r="D11" s="121">
        <v>2565.3000000000002</v>
      </c>
      <c r="E11" s="121">
        <v>5225.2</v>
      </c>
      <c r="F11" s="121">
        <v>2667.2</v>
      </c>
      <c r="G11" s="121">
        <v>2558.1</v>
      </c>
      <c r="H11" s="121">
        <v>5225.3</v>
      </c>
      <c r="I11" s="121">
        <v>2667.9</v>
      </c>
      <c r="J11" s="121">
        <v>2557.4</v>
      </c>
      <c r="K11" s="121">
        <v>5236.8010025750118</v>
      </c>
      <c r="L11" s="121">
        <v>2673.5775026499964</v>
      </c>
      <c r="M11" s="121">
        <v>2563.2234999249981</v>
      </c>
    </row>
    <row r="12" spans="1:33" ht="15.75" x14ac:dyDescent="0.25">
      <c r="A12" s="29" t="s">
        <v>36</v>
      </c>
      <c r="B12" s="121">
        <v>5323.9</v>
      </c>
      <c r="C12" s="121">
        <v>2694.1</v>
      </c>
      <c r="D12" s="121">
        <v>2629.7</v>
      </c>
      <c r="E12" s="121">
        <v>5308.1</v>
      </c>
      <c r="F12" s="121">
        <v>2689</v>
      </c>
      <c r="G12" s="121">
        <v>2619.1</v>
      </c>
      <c r="H12" s="121">
        <v>5288.4</v>
      </c>
      <c r="I12" s="121">
        <v>2682.6</v>
      </c>
      <c r="J12" s="121">
        <v>2605.8000000000002</v>
      </c>
      <c r="K12" s="121">
        <v>5262.375750324979</v>
      </c>
      <c r="L12" s="121">
        <v>2673.0847505500051</v>
      </c>
      <c r="M12" s="121">
        <v>2589.2909997750112</v>
      </c>
    </row>
    <row r="13" spans="1:33" ht="15.75" x14ac:dyDescent="0.25">
      <c r="A13" s="29" t="s">
        <v>37</v>
      </c>
      <c r="B13" s="121">
        <v>5391</v>
      </c>
      <c r="C13" s="121">
        <v>2689.2</v>
      </c>
      <c r="D13" s="121">
        <v>2701.8</v>
      </c>
      <c r="E13" s="121">
        <v>5361.2</v>
      </c>
      <c r="F13" s="121">
        <v>2687</v>
      </c>
      <c r="G13" s="121">
        <v>2674.2</v>
      </c>
      <c r="H13" s="121">
        <v>5337.3</v>
      </c>
      <c r="I13" s="121">
        <v>2684.2</v>
      </c>
      <c r="J13" s="121">
        <v>2653.1</v>
      </c>
      <c r="K13" s="121">
        <v>5322.268747650015</v>
      </c>
      <c r="L13" s="121">
        <v>2682.9912487500001</v>
      </c>
      <c r="M13" s="121">
        <v>2639.2774988999922</v>
      </c>
    </row>
    <row r="14" spans="1:33" ht="15.75" x14ac:dyDescent="0.25">
      <c r="A14" s="29" t="s">
        <v>38</v>
      </c>
      <c r="B14" s="121">
        <v>5542.1</v>
      </c>
      <c r="C14" s="121">
        <v>2689.2</v>
      </c>
      <c r="D14" s="121">
        <v>2852.9</v>
      </c>
      <c r="E14" s="121">
        <v>5510.1</v>
      </c>
      <c r="F14" s="121">
        <v>2682.7</v>
      </c>
      <c r="G14" s="121">
        <v>2827.4</v>
      </c>
      <c r="H14" s="121">
        <v>5473.4</v>
      </c>
      <c r="I14" s="121">
        <v>2677.5</v>
      </c>
      <c r="J14" s="121">
        <v>2796</v>
      </c>
      <c r="K14" s="121">
        <v>5433.5782529250082</v>
      </c>
      <c r="L14" s="121">
        <v>2673.3507537999985</v>
      </c>
      <c r="M14" s="121">
        <v>2760.227499124996</v>
      </c>
    </row>
    <row r="15" spans="1:33" ht="15.75" x14ac:dyDescent="0.25">
      <c r="A15" s="29" t="s">
        <v>39</v>
      </c>
      <c r="B15" s="121">
        <v>5511.6</v>
      </c>
      <c r="C15" s="121">
        <v>2678.4</v>
      </c>
      <c r="D15" s="121">
        <v>2833.2</v>
      </c>
      <c r="E15" s="121">
        <v>5489.9</v>
      </c>
      <c r="F15" s="121">
        <v>2659.3</v>
      </c>
      <c r="G15" s="121">
        <v>2830.6</v>
      </c>
      <c r="H15" s="121">
        <v>5472.4</v>
      </c>
      <c r="I15" s="121">
        <v>2632.6</v>
      </c>
      <c r="J15" s="121">
        <v>2839.8</v>
      </c>
      <c r="K15" s="121">
        <v>5437.6130085499817</v>
      </c>
      <c r="L15" s="121">
        <v>2593.1027297750065</v>
      </c>
      <c r="M15" s="121">
        <v>2844.5102787750002</v>
      </c>
    </row>
    <row r="16" spans="1:33" ht="15.75" x14ac:dyDescent="0.25">
      <c r="A16" s="29" t="s">
        <v>40</v>
      </c>
      <c r="B16" s="121">
        <v>5116</v>
      </c>
      <c r="C16" s="121">
        <v>2454</v>
      </c>
      <c r="D16" s="121">
        <v>2662</v>
      </c>
      <c r="E16" s="121">
        <v>5250.4</v>
      </c>
      <c r="F16" s="121">
        <v>2524.1999999999998</v>
      </c>
      <c r="G16" s="121">
        <v>2726.2</v>
      </c>
      <c r="H16" s="121">
        <v>5350.2</v>
      </c>
      <c r="I16" s="121">
        <v>2586.3000000000002</v>
      </c>
      <c r="J16" s="121">
        <v>2763.9</v>
      </c>
      <c r="K16" s="121">
        <v>5445.3362359249659</v>
      </c>
      <c r="L16" s="121">
        <v>2652.3535197250117</v>
      </c>
      <c r="M16" s="121">
        <v>2792.9827161999988</v>
      </c>
    </row>
    <row r="17" spans="1:13" ht="15.75" x14ac:dyDescent="0.25">
      <c r="A17" s="29" t="s">
        <v>41</v>
      </c>
      <c r="B17" s="121">
        <v>4381.3999999999996</v>
      </c>
      <c r="C17" s="121">
        <v>2096.6999999999998</v>
      </c>
      <c r="D17" s="121">
        <v>2284.6999999999998</v>
      </c>
      <c r="E17" s="121">
        <v>4502.3999999999996</v>
      </c>
      <c r="F17" s="121">
        <v>2153.8000000000002</v>
      </c>
      <c r="G17" s="121">
        <v>2348.6</v>
      </c>
      <c r="H17" s="121">
        <v>4656</v>
      </c>
      <c r="I17" s="121">
        <v>2230</v>
      </c>
      <c r="J17" s="121">
        <v>2425.9</v>
      </c>
      <c r="K17" s="121">
        <v>4655.3955581500104</v>
      </c>
      <c r="L17" s="121">
        <v>2229.1346412749981</v>
      </c>
      <c r="M17" s="121">
        <v>2426.260916875</v>
      </c>
    </row>
    <row r="18" spans="1:13" ht="15.75" x14ac:dyDescent="0.25">
      <c r="A18" s="29" t="s">
        <v>42</v>
      </c>
      <c r="B18" s="121">
        <v>3381.8</v>
      </c>
      <c r="C18" s="121">
        <v>1618.9</v>
      </c>
      <c r="D18" s="121">
        <v>1762.9</v>
      </c>
      <c r="E18" s="121">
        <v>3597.4</v>
      </c>
      <c r="F18" s="121">
        <v>1722.3</v>
      </c>
      <c r="G18" s="121">
        <v>1875.1</v>
      </c>
      <c r="H18" s="121">
        <v>3755.5</v>
      </c>
      <c r="I18" s="121">
        <v>1792.4</v>
      </c>
      <c r="J18" s="121">
        <v>1963</v>
      </c>
      <c r="K18" s="121">
        <v>4056.0871998750022</v>
      </c>
      <c r="L18" s="121">
        <v>1934.4116067750028</v>
      </c>
      <c r="M18" s="121">
        <v>2121.6755930999961</v>
      </c>
    </row>
    <row r="19" spans="1:13" ht="15.75" x14ac:dyDescent="0.25">
      <c r="A19" s="30" t="s">
        <v>43</v>
      </c>
      <c r="B19" s="122">
        <v>7671.8</v>
      </c>
      <c r="C19" s="122">
        <v>3392</v>
      </c>
      <c r="D19" s="122">
        <v>4279.8</v>
      </c>
      <c r="E19" s="122">
        <v>7989.6</v>
      </c>
      <c r="F19" s="122">
        <v>3529.4</v>
      </c>
      <c r="G19" s="122">
        <v>4460.2</v>
      </c>
      <c r="H19" s="122">
        <v>8281.2000000000007</v>
      </c>
      <c r="I19" s="122">
        <v>3647.9</v>
      </c>
      <c r="J19" s="122">
        <v>4633.3</v>
      </c>
      <c r="K19" s="122">
        <v>8595.1917584249586</v>
      </c>
      <c r="L19" s="122">
        <v>3773.5572549750027</v>
      </c>
      <c r="M19" s="122">
        <v>4821.6345034500191</v>
      </c>
    </row>
    <row r="20" spans="1:13" ht="18.75" x14ac:dyDescent="0.3">
      <c r="A20" s="23" t="s">
        <v>514</v>
      </c>
      <c r="B20" s="23"/>
      <c r="C20" s="1"/>
      <c r="D20" s="1"/>
      <c r="E20" s="1"/>
      <c r="F20" s="1"/>
      <c r="G20" s="1"/>
    </row>
    <row r="21" spans="1:13" ht="18.75" x14ac:dyDescent="0.3">
      <c r="A21" s="23" t="s">
        <v>515</v>
      </c>
      <c r="B21" s="23"/>
      <c r="C21" s="1"/>
      <c r="D21" s="1"/>
      <c r="E21" s="1"/>
      <c r="F21" s="1"/>
      <c r="G21" s="1"/>
    </row>
    <row r="22" spans="1:13" ht="15.75" x14ac:dyDescent="0.25">
      <c r="A22" s="1"/>
      <c r="B22" s="1"/>
      <c r="C22" s="1"/>
      <c r="D22" s="1"/>
      <c r="E22" s="1"/>
      <c r="F22" s="1"/>
      <c r="G22" s="1"/>
    </row>
  </sheetData>
  <mergeCells count="9">
    <mergeCell ref="K4:M5"/>
    <mergeCell ref="K3:M3"/>
    <mergeCell ref="A2:M2"/>
    <mergeCell ref="A1:J1"/>
    <mergeCell ref="H4:J5"/>
    <mergeCell ref="E4:G5"/>
    <mergeCell ref="A4:A7"/>
    <mergeCell ref="H3:J3"/>
    <mergeCell ref="B4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4"/>
  <sheetViews>
    <sheetView workbookViewId="0">
      <selection activeCell="A2" sqref="A2:K2"/>
    </sheetView>
  </sheetViews>
  <sheetFormatPr defaultRowHeight="14.25" x14ac:dyDescent="0.2"/>
  <cols>
    <col min="1" max="1" width="12.125" customWidth="1"/>
    <col min="2" max="11" width="10.5" customWidth="1"/>
  </cols>
  <sheetData>
    <row r="1" spans="1:15" ht="21" x14ac:dyDescent="0.35">
      <c r="A1" s="582" t="s">
        <v>482</v>
      </c>
      <c r="B1" s="582"/>
      <c r="C1" s="582"/>
      <c r="D1" s="582"/>
      <c r="E1" s="582"/>
      <c r="F1" s="582"/>
      <c r="G1" s="582"/>
      <c r="H1" s="582"/>
      <c r="I1" s="582"/>
      <c r="J1" s="36"/>
    </row>
    <row r="2" spans="1:15" ht="21" x14ac:dyDescent="0.35">
      <c r="A2" s="582" t="s">
        <v>529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</row>
    <row r="3" spans="1:15" ht="15.75" x14ac:dyDescent="0.25">
      <c r="A3" s="1"/>
      <c r="B3" s="1"/>
      <c r="C3" s="1"/>
      <c r="D3" s="1"/>
      <c r="E3" s="1"/>
      <c r="I3" s="601" t="s">
        <v>310</v>
      </c>
      <c r="J3" s="601"/>
      <c r="K3" s="601"/>
    </row>
    <row r="4" spans="1:15" ht="15.6" customHeight="1" x14ac:dyDescent="0.2">
      <c r="A4" s="596" t="s">
        <v>30</v>
      </c>
      <c r="B4" s="617" t="s">
        <v>304</v>
      </c>
      <c r="C4" s="618"/>
      <c r="D4" s="619"/>
      <c r="E4" s="617" t="s">
        <v>405</v>
      </c>
      <c r="F4" s="618"/>
      <c r="G4" s="619"/>
      <c r="H4" s="617" t="s">
        <v>431</v>
      </c>
      <c r="I4" s="618"/>
      <c r="J4" s="619"/>
      <c r="K4" s="596" t="s">
        <v>52</v>
      </c>
    </row>
    <row r="5" spans="1:15" ht="31.15" customHeight="1" x14ac:dyDescent="0.2">
      <c r="A5" s="616"/>
      <c r="B5" s="620"/>
      <c r="C5" s="621"/>
      <c r="D5" s="622"/>
      <c r="E5" s="620"/>
      <c r="F5" s="621"/>
      <c r="G5" s="622"/>
      <c r="H5" s="620"/>
      <c r="I5" s="621"/>
      <c r="J5" s="622"/>
      <c r="K5" s="616"/>
    </row>
    <row r="6" spans="1:15" s="258" customFormat="1" ht="17.45" customHeight="1" x14ac:dyDescent="0.25">
      <c r="A6" s="616"/>
      <c r="B6" s="178" t="s">
        <v>3</v>
      </c>
      <c r="C6" s="178" t="s">
        <v>31</v>
      </c>
      <c r="D6" s="178" t="s">
        <v>32</v>
      </c>
      <c r="E6" s="313" t="s">
        <v>3</v>
      </c>
      <c r="F6" s="313" t="s">
        <v>31</v>
      </c>
      <c r="G6" s="313" t="s">
        <v>32</v>
      </c>
      <c r="H6" s="313" t="s">
        <v>3</v>
      </c>
      <c r="I6" s="313" t="s">
        <v>31</v>
      </c>
      <c r="J6" s="313" t="s">
        <v>32</v>
      </c>
      <c r="K6" s="616"/>
    </row>
    <row r="7" spans="1:15" ht="15.75" x14ac:dyDescent="0.2">
      <c r="A7" s="616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597"/>
    </row>
    <row r="8" spans="1:15" s="71" customFormat="1" ht="15.6" customHeight="1" x14ac:dyDescent="0.25">
      <c r="A8" s="25" t="s">
        <v>3</v>
      </c>
      <c r="B8" s="127">
        <v>55024.159264026144</v>
      </c>
      <c r="C8" s="127">
        <v>26721.180496249657</v>
      </c>
      <c r="D8" s="127">
        <v>28302.978767774774</v>
      </c>
      <c r="E8" s="293">
        <v>54843.083752501014</v>
      </c>
      <c r="F8" s="293">
        <v>26529.386998675047</v>
      </c>
      <c r="G8" s="293">
        <v>28313.696753825061</v>
      </c>
      <c r="H8" s="293">
        <v>55238.459736724748</v>
      </c>
      <c r="I8" s="293">
        <v>26707.156491624883</v>
      </c>
      <c r="J8" s="293">
        <v>28531.303245100018</v>
      </c>
      <c r="K8" s="439" t="s">
        <v>4</v>
      </c>
      <c r="L8" s="4"/>
      <c r="M8" s="4"/>
      <c r="N8" s="4"/>
      <c r="O8" s="4"/>
    </row>
    <row r="9" spans="1:15" ht="15.75" x14ac:dyDescent="0.25">
      <c r="A9" s="28" t="s">
        <v>33</v>
      </c>
      <c r="B9" s="141">
        <v>2947.1992492250001</v>
      </c>
      <c r="C9" s="141">
        <v>1510.1907485000029</v>
      </c>
      <c r="D9" s="142">
        <v>1437.0085007249988</v>
      </c>
      <c r="E9" s="141">
        <v>2805.7172487000116</v>
      </c>
      <c r="F9" s="141">
        <v>1420.8395000499995</v>
      </c>
      <c r="G9" s="272">
        <v>1384.8777486500003</v>
      </c>
      <c r="H9" s="141">
        <v>2775.4232497000039</v>
      </c>
      <c r="I9" s="141">
        <v>1406.8845000499994</v>
      </c>
      <c r="J9" s="272">
        <v>1368.5387496500043</v>
      </c>
      <c r="K9" s="440" t="s">
        <v>33</v>
      </c>
    </row>
    <row r="10" spans="1:15" ht="15.75" x14ac:dyDescent="0.25">
      <c r="A10" s="29" t="s">
        <v>34</v>
      </c>
      <c r="B10" s="395">
        <v>2014.1335018999987</v>
      </c>
      <c r="C10" s="395">
        <v>1031.4915008500018</v>
      </c>
      <c r="D10" s="144">
        <v>982.64200104999964</v>
      </c>
      <c r="E10" s="395">
        <v>1922.4510010500021</v>
      </c>
      <c r="F10" s="395">
        <v>970.23125064999874</v>
      </c>
      <c r="G10" s="396">
        <v>952.21975040000052</v>
      </c>
      <c r="H10" s="143">
        <v>1913.8575016999962</v>
      </c>
      <c r="I10" s="143">
        <v>966.84900132499797</v>
      </c>
      <c r="J10" s="273">
        <v>947.00850037500174</v>
      </c>
      <c r="K10" s="441" t="s">
        <v>34</v>
      </c>
    </row>
    <row r="11" spans="1:15" ht="15.75" x14ac:dyDescent="0.25">
      <c r="A11" s="29" t="s">
        <v>35</v>
      </c>
      <c r="B11" s="395">
        <v>5249.2860004999957</v>
      </c>
      <c r="C11" s="395">
        <v>2679.465749324997</v>
      </c>
      <c r="D11" s="144">
        <v>2569.8202511749946</v>
      </c>
      <c r="E11" s="395">
        <v>4906.2684994750243</v>
      </c>
      <c r="F11" s="395">
        <v>2465.5877495250083</v>
      </c>
      <c r="G11" s="396">
        <v>2440.6807499499923</v>
      </c>
      <c r="H11" s="143">
        <v>4941.1290017000056</v>
      </c>
      <c r="I11" s="143">
        <v>2485.1090010499988</v>
      </c>
      <c r="J11" s="273">
        <v>2456.0200006500013</v>
      </c>
      <c r="K11" s="441" t="s">
        <v>35</v>
      </c>
    </row>
    <row r="12" spans="1:15" ht="15.75" x14ac:dyDescent="0.25">
      <c r="A12" s="29" t="s">
        <v>36</v>
      </c>
      <c r="B12" s="395">
        <v>5235.3240057000003</v>
      </c>
      <c r="C12" s="395">
        <v>2662.7877506750065</v>
      </c>
      <c r="D12" s="144">
        <v>2572.5362550249984</v>
      </c>
      <c r="E12" s="395">
        <v>4767.302502350004</v>
      </c>
      <c r="F12" s="395">
        <v>2394.1262512499952</v>
      </c>
      <c r="G12" s="396">
        <v>2373.1762510999974</v>
      </c>
      <c r="H12" s="143">
        <v>4758.0772518500271</v>
      </c>
      <c r="I12" s="143">
        <v>2392.4110012499968</v>
      </c>
      <c r="J12" s="273">
        <v>2365.6662505999975</v>
      </c>
      <c r="K12" s="441" t="s">
        <v>36</v>
      </c>
    </row>
    <row r="13" spans="1:15" ht="15.75" x14ac:dyDescent="0.25">
      <c r="A13" s="29" t="s">
        <v>37</v>
      </c>
      <c r="B13" s="395">
        <v>5311.3452510250199</v>
      </c>
      <c r="C13" s="395">
        <v>2680.4480008999894</v>
      </c>
      <c r="D13" s="144">
        <v>2630.8972501250068</v>
      </c>
      <c r="E13" s="395">
        <v>4988.6279990250096</v>
      </c>
      <c r="F13" s="395">
        <v>2481.23799895001</v>
      </c>
      <c r="G13" s="396">
        <v>2507.3900000749941</v>
      </c>
      <c r="H13" s="143">
        <v>4876.3332499999979</v>
      </c>
      <c r="I13" s="143">
        <v>2429.6457500749993</v>
      </c>
      <c r="J13" s="273">
        <v>2446.6874999249926</v>
      </c>
      <c r="K13" s="441" t="s">
        <v>37</v>
      </c>
    </row>
    <row r="14" spans="1:15" ht="15.75" x14ac:dyDescent="0.25">
      <c r="A14" s="29" t="s">
        <v>38</v>
      </c>
      <c r="B14" s="395">
        <v>5394.8475037749922</v>
      </c>
      <c r="C14" s="395">
        <v>2670.9047504750069</v>
      </c>
      <c r="D14" s="144">
        <v>2723.9427532999948</v>
      </c>
      <c r="E14" s="395">
        <v>5373.4689982750078</v>
      </c>
      <c r="F14" s="395">
        <v>2635.9077497999883</v>
      </c>
      <c r="G14" s="396">
        <v>2737.5612484750054</v>
      </c>
      <c r="H14" s="143">
        <v>5303.735248675016</v>
      </c>
      <c r="I14" s="143">
        <v>2603.3359998499946</v>
      </c>
      <c r="J14" s="273">
        <v>2700.3992488250087</v>
      </c>
      <c r="K14" s="441" t="s">
        <v>38</v>
      </c>
    </row>
    <row r="15" spans="1:15" ht="15.75" x14ac:dyDescent="0.25">
      <c r="A15" s="29" t="s">
        <v>39</v>
      </c>
      <c r="B15" s="395">
        <v>5380.660871549997</v>
      </c>
      <c r="C15" s="395">
        <v>2587.4817168000022</v>
      </c>
      <c r="D15" s="144">
        <v>2793.1791547499952</v>
      </c>
      <c r="E15" s="395">
        <v>5413.3047392499839</v>
      </c>
      <c r="F15" s="395">
        <v>2640.7402194250158</v>
      </c>
      <c r="G15" s="396">
        <v>2772.5645198249958</v>
      </c>
      <c r="H15" s="143">
        <v>5282.6252672250084</v>
      </c>
      <c r="I15" s="143">
        <v>2582.6294935999945</v>
      </c>
      <c r="J15" s="273">
        <v>2699.9957736250003</v>
      </c>
      <c r="K15" s="441" t="s">
        <v>39</v>
      </c>
    </row>
    <row r="16" spans="1:15" ht="15.75" x14ac:dyDescent="0.25">
      <c r="A16" s="29" t="s">
        <v>40</v>
      </c>
      <c r="B16" s="395">
        <v>5541.4151249000352</v>
      </c>
      <c r="C16" s="395">
        <v>2676.223283275006</v>
      </c>
      <c r="D16" s="144">
        <v>2865.1918416250101</v>
      </c>
      <c r="E16" s="395">
        <v>5561.2092515249851</v>
      </c>
      <c r="F16" s="395">
        <v>2669.7572764000083</v>
      </c>
      <c r="G16" s="396">
        <v>2891.4519751249891</v>
      </c>
      <c r="H16" s="143">
        <v>5638.4579784750103</v>
      </c>
      <c r="I16" s="143">
        <v>2702.0437492499937</v>
      </c>
      <c r="J16" s="273">
        <v>2936.4142292249903</v>
      </c>
      <c r="K16" s="441" t="s">
        <v>40</v>
      </c>
    </row>
    <row r="17" spans="1:11" ht="15.75" x14ac:dyDescent="0.25">
      <c r="A17" s="29" t="s">
        <v>41</v>
      </c>
      <c r="B17" s="395">
        <v>4801.497662300003</v>
      </c>
      <c r="C17" s="395">
        <v>2304.6360358500087</v>
      </c>
      <c r="D17" s="144">
        <v>2496.8616264499956</v>
      </c>
      <c r="E17" s="395">
        <v>4862.5789652999792</v>
      </c>
      <c r="F17" s="395">
        <v>2332.3901079249977</v>
      </c>
      <c r="G17" s="396">
        <v>2530.1888573749889</v>
      </c>
      <c r="H17" s="143">
        <v>4979.3936236000009</v>
      </c>
      <c r="I17" s="143">
        <v>2392.5826615250012</v>
      </c>
      <c r="J17" s="273">
        <v>2586.8109620750083</v>
      </c>
      <c r="K17" s="441" t="s">
        <v>41</v>
      </c>
    </row>
    <row r="18" spans="1:11" ht="15.75" x14ac:dyDescent="0.25">
      <c r="A18" s="29" t="s">
        <v>42</v>
      </c>
      <c r="B18" s="395">
        <v>4194.2178255249992</v>
      </c>
      <c r="C18" s="395">
        <v>1994.2292079749998</v>
      </c>
      <c r="D18" s="144">
        <v>2199.9886175499978</v>
      </c>
      <c r="E18" s="395">
        <v>4245.0105373999831</v>
      </c>
      <c r="F18" s="395">
        <v>2011.6656426749994</v>
      </c>
      <c r="G18" s="396">
        <v>2233.3448947250004</v>
      </c>
      <c r="H18" s="143">
        <v>4350.1501229249898</v>
      </c>
      <c r="I18" s="143">
        <v>2052.9365846499995</v>
      </c>
      <c r="J18" s="273">
        <v>2297.2135382749998</v>
      </c>
      <c r="K18" s="441" t="s">
        <v>42</v>
      </c>
    </row>
    <row r="19" spans="1:11" ht="15.75" x14ac:dyDescent="0.25">
      <c r="A19" s="30" t="s">
        <v>43</v>
      </c>
      <c r="B19" s="145">
        <v>8954.2322676250715</v>
      </c>
      <c r="C19" s="146">
        <v>3923.3217516249883</v>
      </c>
      <c r="D19" s="147">
        <v>5030.9105160000063</v>
      </c>
      <c r="E19" s="274">
        <v>9997.1440101500484</v>
      </c>
      <c r="F19" s="275">
        <v>4506.9032520249802</v>
      </c>
      <c r="G19" s="276">
        <v>5490.2407581250263</v>
      </c>
      <c r="H19" s="274">
        <v>10419.27724087505</v>
      </c>
      <c r="I19" s="275">
        <v>4692.7287490000335</v>
      </c>
      <c r="J19" s="276">
        <v>5726.5484918750308</v>
      </c>
      <c r="K19" s="442" t="s">
        <v>53</v>
      </c>
    </row>
    <row r="20" spans="1:11" ht="18.75" x14ac:dyDescent="0.3">
      <c r="A20" s="23" t="s">
        <v>514</v>
      </c>
      <c r="B20" s="23"/>
      <c r="C20" s="23"/>
      <c r="D20" s="23"/>
      <c r="E20" s="23"/>
      <c r="F20" s="23"/>
      <c r="G20" s="23"/>
      <c r="H20" s="23"/>
      <c r="I20" s="32"/>
    </row>
    <row r="21" spans="1:11" ht="18.75" x14ac:dyDescent="0.3">
      <c r="A21" s="23" t="s">
        <v>515</v>
      </c>
      <c r="B21" s="23"/>
      <c r="C21" s="23"/>
      <c r="D21" s="23"/>
      <c r="E21" s="23"/>
      <c r="F21" s="23"/>
      <c r="G21" s="23"/>
      <c r="H21" s="23"/>
      <c r="I21" s="32"/>
    </row>
    <row r="24" spans="1:11" x14ac:dyDescent="0.2">
      <c r="E24" s="70"/>
      <c r="F24" s="70"/>
      <c r="G24" s="70"/>
      <c r="H24" s="70"/>
    </row>
    <row r="25" spans="1:11" x14ac:dyDescent="0.2">
      <c r="E25" s="70"/>
      <c r="F25" s="70"/>
      <c r="G25" s="70"/>
      <c r="H25" s="70"/>
    </row>
    <row r="26" spans="1:11" x14ac:dyDescent="0.2">
      <c r="E26" s="70"/>
      <c r="F26" s="70"/>
      <c r="G26" s="70"/>
      <c r="H26" s="70"/>
    </row>
    <row r="27" spans="1:11" x14ac:dyDescent="0.2">
      <c r="E27" s="70"/>
      <c r="F27" s="70"/>
      <c r="G27" s="70"/>
      <c r="H27" s="70"/>
    </row>
    <row r="28" spans="1:11" x14ac:dyDescent="0.2">
      <c r="E28" s="70"/>
      <c r="F28" s="70"/>
      <c r="G28" s="70"/>
      <c r="H28" s="70"/>
    </row>
    <row r="29" spans="1:11" x14ac:dyDescent="0.2">
      <c r="E29" s="70"/>
      <c r="F29" s="70"/>
      <c r="G29" s="70"/>
      <c r="H29" s="70"/>
    </row>
    <row r="30" spans="1:11" x14ac:dyDescent="0.2">
      <c r="E30" s="70"/>
      <c r="F30" s="70"/>
      <c r="G30" s="70"/>
      <c r="H30" s="70"/>
    </row>
    <row r="31" spans="1:11" x14ac:dyDescent="0.2">
      <c r="E31" s="70"/>
      <c r="F31" s="70"/>
      <c r="G31" s="70"/>
      <c r="H31" s="70"/>
    </row>
    <row r="32" spans="1:11" x14ac:dyDescent="0.2">
      <c r="E32" s="70"/>
      <c r="F32" s="70"/>
      <c r="G32" s="70"/>
      <c r="H32" s="70"/>
    </row>
    <row r="33" spans="5:8" x14ac:dyDescent="0.2">
      <c r="E33" s="70"/>
      <c r="F33" s="70"/>
      <c r="G33" s="70"/>
      <c r="H33" s="70"/>
    </row>
    <row r="34" spans="5:8" x14ac:dyDescent="0.2">
      <c r="E34" s="70"/>
      <c r="F34" s="70"/>
      <c r="G34" s="70"/>
      <c r="H34" s="70"/>
    </row>
  </sheetData>
  <mergeCells count="8">
    <mergeCell ref="A1:I1"/>
    <mergeCell ref="B4:D5"/>
    <mergeCell ref="K4:K7"/>
    <mergeCell ref="H4:J5"/>
    <mergeCell ref="A4:A7"/>
    <mergeCell ref="I3:K3"/>
    <mergeCell ref="E4:G5"/>
    <mergeCell ref="A2:K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D52"/>
  <sheetViews>
    <sheetView zoomScale="120" zoomScaleNormal="120" workbookViewId="0">
      <selection activeCell="A3" sqref="A3:XFD3"/>
    </sheetView>
  </sheetViews>
  <sheetFormatPr defaultRowHeight="14.25" x14ac:dyDescent="0.2"/>
  <cols>
    <col min="1" max="1" width="20.25" customWidth="1"/>
    <col min="2" max="6" width="10.25" customWidth="1"/>
    <col min="7" max="7" width="10.25" style="403" customWidth="1"/>
    <col min="8" max="8" width="10.25" customWidth="1"/>
    <col min="9" max="9" width="10.875" customWidth="1"/>
    <col min="10" max="10" width="8.75" customWidth="1"/>
    <col min="11" max="11" width="10.25" bestFit="1" customWidth="1"/>
    <col min="12" max="12" width="12.875" customWidth="1"/>
    <col min="13" max="14" width="8.75" customWidth="1"/>
    <col min="15" max="15" width="9.25" customWidth="1"/>
  </cols>
  <sheetData>
    <row r="1" spans="1:15" ht="21" x14ac:dyDescent="0.35">
      <c r="A1" s="582" t="s">
        <v>483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36"/>
      <c r="M1" s="36"/>
      <c r="N1" s="36"/>
      <c r="O1" s="36"/>
    </row>
    <row r="2" spans="1:15" ht="21" x14ac:dyDescent="0.35">
      <c r="A2" s="582" t="s">
        <v>530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82"/>
    </row>
    <row r="3" spans="1:15" ht="21" x14ac:dyDescent="0.35">
      <c r="A3" s="2"/>
      <c r="B3" s="2"/>
      <c r="C3" s="2"/>
      <c r="D3" s="2"/>
      <c r="E3" s="2"/>
      <c r="F3" s="2"/>
      <c r="G3" s="2"/>
      <c r="H3" s="601" t="s">
        <v>310</v>
      </c>
      <c r="I3" s="601"/>
      <c r="J3" s="601"/>
      <c r="K3" s="601"/>
    </row>
    <row r="4" spans="1:15" ht="15.6" customHeight="1" x14ac:dyDescent="0.2">
      <c r="A4" s="596" t="s">
        <v>54</v>
      </c>
      <c r="B4" s="575" t="s">
        <v>47</v>
      </c>
      <c r="C4" s="575" t="s">
        <v>48</v>
      </c>
      <c r="D4" s="575" t="s">
        <v>49</v>
      </c>
      <c r="E4" s="575" t="s">
        <v>247</v>
      </c>
      <c r="F4" s="575" t="s">
        <v>304</v>
      </c>
      <c r="G4" s="575" t="s">
        <v>405</v>
      </c>
      <c r="H4" s="575" t="s">
        <v>431</v>
      </c>
      <c r="I4" s="589" t="s">
        <v>55</v>
      </c>
      <c r="J4" s="590"/>
      <c r="K4" s="591"/>
    </row>
    <row r="5" spans="1:15" ht="15.6" customHeight="1" x14ac:dyDescent="0.2">
      <c r="A5" s="597"/>
      <c r="B5" s="577"/>
      <c r="C5" s="576"/>
      <c r="D5" s="576"/>
      <c r="E5" s="576"/>
      <c r="F5" s="576"/>
      <c r="G5" s="577"/>
      <c r="H5" s="577"/>
      <c r="I5" s="592"/>
      <c r="J5" s="593"/>
      <c r="K5" s="594"/>
    </row>
    <row r="6" spans="1:15" ht="15.75" x14ac:dyDescent="0.25">
      <c r="A6" s="25" t="s">
        <v>3</v>
      </c>
      <c r="B6" s="248">
        <v>52816.77</v>
      </c>
      <c r="C6" s="248">
        <v>53462.02</v>
      </c>
      <c r="D6" s="248">
        <v>54003.96</v>
      </c>
      <c r="E6" s="251">
        <v>54514.029999999992</v>
      </c>
      <c r="F6" s="299">
        <v>55024.160000000003</v>
      </c>
      <c r="G6" s="126">
        <v>54843.082499999997</v>
      </c>
      <c r="H6" s="230">
        <v>55238.46</v>
      </c>
      <c r="I6" s="627" t="s">
        <v>57</v>
      </c>
      <c r="J6" s="628"/>
      <c r="K6" s="629"/>
      <c r="L6" s="184"/>
      <c r="M6" s="258"/>
      <c r="N6" s="258"/>
      <c r="O6" s="258"/>
    </row>
    <row r="7" spans="1:15" ht="15.75" x14ac:dyDescent="0.25">
      <c r="A7" s="10" t="s">
        <v>58</v>
      </c>
      <c r="B7" s="148">
        <v>2395.73</v>
      </c>
      <c r="C7" s="148">
        <v>2368.59</v>
      </c>
      <c r="D7" s="148">
        <v>2331.6999999999998</v>
      </c>
      <c r="E7" s="252">
        <v>2540.5574999999999</v>
      </c>
      <c r="F7" s="249">
        <v>2520.3049999999998</v>
      </c>
      <c r="G7" s="140">
        <v>2508.0924999999997</v>
      </c>
      <c r="H7" s="269">
        <v>2452.4399999999996</v>
      </c>
      <c r="I7" s="14" t="s">
        <v>59</v>
      </c>
      <c r="J7" s="53"/>
      <c r="K7" s="16"/>
      <c r="L7" s="184"/>
    </row>
    <row r="8" spans="1:15" ht="15.75" x14ac:dyDescent="0.25">
      <c r="A8" s="10" t="s">
        <v>60</v>
      </c>
      <c r="B8" s="148">
        <v>16352.89</v>
      </c>
      <c r="C8" s="148">
        <v>15929.9</v>
      </c>
      <c r="D8" s="148">
        <v>15665.88</v>
      </c>
      <c r="E8" s="252">
        <v>15010.142499999998</v>
      </c>
      <c r="F8" s="249">
        <v>14021.764999999999</v>
      </c>
      <c r="G8" s="121">
        <v>13613.612499999999</v>
      </c>
      <c r="H8" s="399">
        <v>13654.162499999999</v>
      </c>
      <c r="I8" s="17" t="s">
        <v>61</v>
      </c>
      <c r="J8" s="54"/>
      <c r="K8" s="19"/>
      <c r="L8" s="184"/>
    </row>
    <row r="9" spans="1:15" ht="15.75" x14ac:dyDescent="0.25">
      <c r="A9" s="10" t="s">
        <v>62</v>
      </c>
      <c r="B9" s="148">
        <v>10567.61</v>
      </c>
      <c r="C9" s="148">
        <v>10762.29</v>
      </c>
      <c r="D9" s="148">
        <v>10779.31</v>
      </c>
      <c r="E9" s="252">
        <v>11095.29</v>
      </c>
      <c r="F9" s="249">
        <v>11923.397499999999</v>
      </c>
      <c r="G9" s="121">
        <v>11237.8</v>
      </c>
      <c r="H9" s="399">
        <v>10993.745000000001</v>
      </c>
      <c r="I9" s="17" t="s">
        <v>63</v>
      </c>
      <c r="J9" s="54"/>
      <c r="K9" s="19"/>
      <c r="L9" s="184"/>
    </row>
    <row r="10" spans="1:15" ht="15.75" x14ac:dyDescent="0.25">
      <c r="A10" s="10" t="s">
        <v>64</v>
      </c>
      <c r="B10" s="148">
        <v>9577.73</v>
      </c>
      <c r="C10" s="148">
        <v>9750.5400000000009</v>
      </c>
      <c r="D10" s="148">
        <v>9916.91</v>
      </c>
      <c r="E10" s="252">
        <v>9977.6349999999984</v>
      </c>
      <c r="F10" s="249">
        <v>10211.174999999999</v>
      </c>
      <c r="G10" s="121">
        <v>9818.6075000000001</v>
      </c>
      <c r="H10" s="399">
        <v>9721.9524999999994</v>
      </c>
      <c r="I10" s="17" t="s">
        <v>65</v>
      </c>
      <c r="J10" s="54"/>
      <c r="K10" s="19"/>
      <c r="L10" s="184"/>
    </row>
    <row r="11" spans="1:15" ht="15.75" x14ac:dyDescent="0.25">
      <c r="A11" s="10" t="s">
        <v>66</v>
      </c>
      <c r="B11" s="148">
        <v>6995.84</v>
      </c>
      <c r="C11" s="148">
        <v>7345.22</v>
      </c>
      <c r="D11" s="148">
        <v>7577.34</v>
      </c>
      <c r="E11" s="252">
        <v>7891.8050000000003</v>
      </c>
      <c r="F11" s="300">
        <v>8116.4800000000005</v>
      </c>
      <c r="G11" s="121">
        <v>8361.4050000000007</v>
      </c>
      <c r="H11" s="399">
        <f>SUM(H12:H14)</f>
        <v>8714.7099999999991</v>
      </c>
      <c r="I11" s="17" t="s">
        <v>67</v>
      </c>
      <c r="J11" s="54"/>
      <c r="K11" s="19"/>
      <c r="L11" s="102"/>
    </row>
    <row r="12" spans="1:15" ht="15.75" x14ac:dyDescent="0.25">
      <c r="A12" s="10" t="s">
        <v>68</v>
      </c>
      <c r="B12" s="148">
        <v>5116</v>
      </c>
      <c r="C12" s="148">
        <v>5421.68</v>
      </c>
      <c r="D12" s="148">
        <v>5660.18</v>
      </c>
      <c r="E12" s="252">
        <v>6078.98</v>
      </c>
      <c r="F12" s="249">
        <v>6326.0250000000005</v>
      </c>
      <c r="G12" s="121">
        <v>6513.3200000000006</v>
      </c>
      <c r="H12" s="399">
        <v>6810.3724999999995</v>
      </c>
      <c r="I12" s="17" t="s">
        <v>69</v>
      </c>
      <c r="J12" s="54"/>
      <c r="K12" s="19"/>
      <c r="L12" s="184"/>
    </row>
    <row r="13" spans="1:15" ht="15.75" x14ac:dyDescent="0.25">
      <c r="A13" s="10" t="s">
        <v>70</v>
      </c>
      <c r="B13" s="148">
        <v>1854.86</v>
      </c>
      <c r="C13" s="148">
        <v>1896.86</v>
      </c>
      <c r="D13" s="148">
        <v>1889.4</v>
      </c>
      <c r="E13" s="252">
        <v>1786.2525000000001</v>
      </c>
      <c r="F13" s="249">
        <v>1770.96</v>
      </c>
      <c r="G13" s="121">
        <v>1834.52</v>
      </c>
      <c r="H13" s="399">
        <v>1893.92</v>
      </c>
      <c r="I13" s="17" t="s">
        <v>71</v>
      </c>
      <c r="J13" s="54"/>
      <c r="K13" s="19"/>
      <c r="L13" s="184"/>
    </row>
    <row r="14" spans="1:15" ht="15.75" x14ac:dyDescent="0.25">
      <c r="A14" s="10" t="s">
        <v>72</v>
      </c>
      <c r="B14" s="148">
        <v>24.98</v>
      </c>
      <c r="C14" s="148">
        <v>26.69</v>
      </c>
      <c r="D14" s="148">
        <v>27.76</v>
      </c>
      <c r="E14" s="252">
        <v>26.572500000000005</v>
      </c>
      <c r="F14" s="249">
        <v>19.494999999999997</v>
      </c>
      <c r="G14" s="121">
        <v>13.565</v>
      </c>
      <c r="H14" s="399">
        <v>10.417499999999999</v>
      </c>
      <c r="I14" s="17" t="s">
        <v>73</v>
      </c>
      <c r="J14" s="54"/>
      <c r="K14" s="19"/>
      <c r="L14" s="184"/>
    </row>
    <row r="15" spans="1:15" ht="15.75" x14ac:dyDescent="0.25">
      <c r="A15" s="10" t="s">
        <v>74</v>
      </c>
      <c r="B15" s="148">
        <v>6785.34</v>
      </c>
      <c r="C15" s="148">
        <v>7133.76</v>
      </c>
      <c r="D15" s="148">
        <v>7572.13</v>
      </c>
      <c r="E15" s="252">
        <v>7801.8874999999998</v>
      </c>
      <c r="F15" s="301">
        <v>7989.6149999999998</v>
      </c>
      <c r="G15" s="121">
        <v>8968.8349999999991</v>
      </c>
      <c r="H15" s="399">
        <f>SUM(H16:H18)</f>
        <v>9324.2849999999999</v>
      </c>
      <c r="I15" s="17" t="s">
        <v>75</v>
      </c>
      <c r="J15" s="54"/>
      <c r="K15" s="19"/>
      <c r="L15" s="102"/>
    </row>
    <row r="16" spans="1:15" ht="15.75" x14ac:dyDescent="0.25">
      <c r="A16" s="10" t="s">
        <v>76</v>
      </c>
      <c r="B16" s="148">
        <v>3718.18</v>
      </c>
      <c r="C16" s="148">
        <v>3942.76</v>
      </c>
      <c r="D16" s="148">
        <v>4275.1000000000004</v>
      </c>
      <c r="E16" s="252">
        <v>4533.4575000000004</v>
      </c>
      <c r="F16" s="249">
        <v>4724.8549999999996</v>
      </c>
      <c r="G16" s="121">
        <v>5745.28</v>
      </c>
      <c r="H16" s="399">
        <v>5948.8725000000004</v>
      </c>
      <c r="I16" s="17" t="s">
        <v>77</v>
      </c>
      <c r="J16" s="54"/>
      <c r="K16" s="19"/>
      <c r="L16" s="184"/>
    </row>
    <row r="17" spans="1:30" ht="15.75" x14ac:dyDescent="0.25">
      <c r="A17" s="10" t="s">
        <v>78</v>
      </c>
      <c r="B17" s="148">
        <v>2153.21</v>
      </c>
      <c r="C17" s="148">
        <v>2261.4699999999998</v>
      </c>
      <c r="D17" s="148">
        <v>2339.65</v>
      </c>
      <c r="E17" s="252">
        <v>2414.4699999999998</v>
      </c>
      <c r="F17" s="249">
        <v>2356.8874999999998</v>
      </c>
      <c r="G17" s="121">
        <v>2302.5324999999998</v>
      </c>
      <c r="H17" s="399">
        <v>2416.2275</v>
      </c>
      <c r="I17" s="17" t="s">
        <v>79</v>
      </c>
      <c r="J17" s="54"/>
      <c r="K17" s="19"/>
      <c r="L17" s="184"/>
    </row>
    <row r="18" spans="1:30" ht="15.75" x14ac:dyDescent="0.25">
      <c r="A18" s="10" t="s">
        <v>80</v>
      </c>
      <c r="B18" s="148">
        <v>913.95</v>
      </c>
      <c r="C18" s="148">
        <v>929.53</v>
      </c>
      <c r="D18" s="148">
        <v>957.38</v>
      </c>
      <c r="E18" s="252">
        <v>853.96</v>
      </c>
      <c r="F18" s="249">
        <v>907.87250000000006</v>
      </c>
      <c r="G18" s="121">
        <v>921.02250000000004</v>
      </c>
      <c r="H18" s="399">
        <v>959.18499999999995</v>
      </c>
      <c r="I18" s="17" t="s">
        <v>81</v>
      </c>
      <c r="J18" s="54"/>
      <c r="K18" s="19"/>
      <c r="L18" s="184"/>
    </row>
    <row r="19" spans="1:30" ht="15.6" customHeight="1" x14ac:dyDescent="0.25">
      <c r="A19" s="10" t="s">
        <v>82</v>
      </c>
      <c r="B19" s="148">
        <v>31.5</v>
      </c>
      <c r="C19" s="148">
        <v>44.04</v>
      </c>
      <c r="D19" s="148">
        <v>44.1</v>
      </c>
      <c r="E19" s="252">
        <v>39.582499999999996</v>
      </c>
      <c r="F19" s="249">
        <v>43.094999999999999</v>
      </c>
      <c r="G19" s="121">
        <v>97.822499999999991</v>
      </c>
      <c r="H19" s="399">
        <v>149.33750000000001</v>
      </c>
      <c r="I19" s="17" t="s">
        <v>83</v>
      </c>
      <c r="J19" s="54"/>
      <c r="K19" s="19"/>
      <c r="L19" s="184"/>
    </row>
    <row r="20" spans="1:30" ht="15.75" x14ac:dyDescent="0.25">
      <c r="A20" s="12" t="s">
        <v>84</v>
      </c>
      <c r="B20" s="149">
        <v>110.16</v>
      </c>
      <c r="C20" s="149">
        <v>127.68</v>
      </c>
      <c r="D20" s="149">
        <v>116.61</v>
      </c>
      <c r="E20" s="253">
        <v>157.13</v>
      </c>
      <c r="F20" s="302">
        <v>198.32</v>
      </c>
      <c r="G20" s="122">
        <v>236.91249999999999</v>
      </c>
      <c r="H20" s="118">
        <v>227.82499999999999</v>
      </c>
      <c r="I20" s="20" t="s">
        <v>85</v>
      </c>
      <c r="J20" s="55"/>
      <c r="K20" s="22"/>
      <c r="L20" s="184"/>
    </row>
    <row r="21" spans="1:30" ht="18.75" x14ac:dyDescent="0.3">
      <c r="A21" s="23" t="s">
        <v>514</v>
      </c>
      <c r="B21" s="23"/>
      <c r="C21" s="23"/>
      <c r="D21" s="23"/>
      <c r="E21" s="23"/>
      <c r="F21" s="23"/>
      <c r="G21" s="23"/>
      <c r="H21" s="1"/>
      <c r="I21" s="1"/>
    </row>
    <row r="22" spans="1:30" ht="18.75" x14ac:dyDescent="0.3">
      <c r="A22" s="23" t="s">
        <v>515</v>
      </c>
      <c r="B22" s="23"/>
      <c r="C22" s="23"/>
      <c r="D22" s="23"/>
      <c r="E22" s="23"/>
      <c r="F22" s="23"/>
      <c r="G22" s="23"/>
      <c r="H22" s="1" t="s">
        <v>1</v>
      </c>
      <c r="I22" s="1"/>
    </row>
    <row r="23" spans="1:30" s="73" customFormat="1" ht="18.75" x14ac:dyDescent="0.3">
      <c r="A23" s="23"/>
      <c r="B23" s="23"/>
      <c r="C23" s="23"/>
      <c r="D23" s="23"/>
      <c r="E23" s="23"/>
      <c r="F23" s="23"/>
      <c r="G23" s="23"/>
      <c r="H23" s="1"/>
      <c r="I23" s="1"/>
    </row>
    <row r="24" spans="1:30" s="73" customFormat="1" ht="18.75" x14ac:dyDescent="0.3">
      <c r="A24" s="23"/>
      <c r="B24" s="23"/>
      <c r="C24" s="23"/>
      <c r="D24" s="23"/>
      <c r="E24" s="23"/>
      <c r="F24" s="23"/>
      <c r="G24" s="23"/>
      <c r="H24" s="1"/>
      <c r="I24" s="1"/>
    </row>
    <row r="25" spans="1:30" s="73" customFormat="1" ht="18.75" x14ac:dyDescent="0.3">
      <c r="A25" s="23"/>
      <c r="B25" s="23"/>
      <c r="C25" s="23"/>
      <c r="D25" s="23"/>
      <c r="E25" s="23"/>
      <c r="F25" s="23"/>
      <c r="G25" s="23"/>
      <c r="H25" s="1"/>
      <c r="I25" s="1"/>
      <c r="J25" s="76"/>
      <c r="K25" s="76"/>
      <c r="L25" s="76"/>
      <c r="M25" s="76"/>
      <c r="N25" s="76"/>
      <c r="O25" s="76"/>
    </row>
    <row r="26" spans="1:30" s="73" customFormat="1" ht="18.75" x14ac:dyDescent="0.3">
      <c r="A26" s="23"/>
      <c r="B26" s="23"/>
      <c r="C26" s="23"/>
      <c r="D26" s="23"/>
      <c r="E26" s="23"/>
      <c r="F26" s="23"/>
      <c r="G26" s="23"/>
      <c r="H26" s="1"/>
      <c r="I26" s="8"/>
      <c r="J26" s="4"/>
      <c r="K26" s="4"/>
      <c r="L26" s="76"/>
      <c r="M26" s="76"/>
      <c r="N26" s="76"/>
      <c r="O26" s="76"/>
    </row>
    <row r="27" spans="1:30" s="73" customFormat="1" ht="18" hidden="1" customHeight="1" x14ac:dyDescent="0.3">
      <c r="A27" s="23"/>
      <c r="B27" s="86"/>
      <c r="C27" s="183"/>
      <c r="D27" s="183"/>
      <c r="E27" s="247"/>
      <c r="F27" s="183"/>
      <c r="G27" s="402"/>
      <c r="H27" s="624"/>
      <c r="I27" s="624"/>
      <c r="J27" s="182"/>
      <c r="K27" s="625" t="s">
        <v>256</v>
      </c>
      <c r="L27" s="626"/>
      <c r="M27" s="626"/>
      <c r="N27" s="87"/>
      <c r="O27" s="88"/>
      <c r="P27" s="86"/>
      <c r="Q27" s="89"/>
      <c r="R27" s="77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s="73" customFormat="1" ht="18" hidden="1" customHeight="1" x14ac:dyDescent="0.3">
      <c r="A28" s="23"/>
      <c r="B28" s="86"/>
      <c r="C28" s="90"/>
      <c r="D28" s="90"/>
      <c r="E28" s="247"/>
      <c r="F28" s="90"/>
      <c r="G28" s="402"/>
      <c r="H28" s="623"/>
      <c r="I28" s="623"/>
      <c r="J28" s="79"/>
      <c r="K28" s="623" t="s">
        <v>257</v>
      </c>
      <c r="L28" s="623"/>
      <c r="M28" s="623"/>
      <c r="N28" s="83"/>
      <c r="O28" s="83"/>
      <c r="P28" s="83"/>
      <c r="Q28" s="89"/>
      <c r="R28" s="77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8" hidden="1" customHeight="1" x14ac:dyDescent="0.3">
      <c r="A29" s="23"/>
      <c r="B29" s="83" t="s">
        <v>175</v>
      </c>
      <c r="C29" s="84" t="s">
        <v>280</v>
      </c>
      <c r="D29" s="84" t="s">
        <v>258</v>
      </c>
      <c r="E29" s="81" t="s">
        <v>259</v>
      </c>
      <c r="F29" s="81"/>
      <c r="G29" s="81"/>
      <c r="H29" s="81" t="s">
        <v>260</v>
      </c>
      <c r="I29" s="81" t="s">
        <v>261</v>
      </c>
      <c r="J29" s="81"/>
      <c r="K29" s="82" t="s">
        <v>262</v>
      </c>
      <c r="L29" s="82" t="s">
        <v>263</v>
      </c>
      <c r="M29" s="81" t="s">
        <v>261</v>
      </c>
      <c r="N29" s="83" t="s">
        <v>264</v>
      </c>
      <c r="O29" s="83" t="s">
        <v>111</v>
      </c>
      <c r="P29" s="83"/>
      <c r="Q29" s="80" t="s">
        <v>265</v>
      </c>
      <c r="R29" s="78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18" hidden="1" customHeight="1" x14ac:dyDescent="0.2">
      <c r="A30" s="64"/>
      <c r="B30" s="84" t="s">
        <v>268</v>
      </c>
      <c r="C30" s="84" t="s">
        <v>281</v>
      </c>
      <c r="D30" s="84" t="s">
        <v>266</v>
      </c>
      <c r="E30" s="81" t="s">
        <v>267</v>
      </c>
      <c r="F30" s="81"/>
      <c r="G30" s="81"/>
      <c r="H30" s="81" t="s">
        <v>266</v>
      </c>
      <c r="I30" s="82" t="s">
        <v>268</v>
      </c>
      <c r="J30" s="82"/>
      <c r="K30" s="82"/>
      <c r="L30" s="82" t="s">
        <v>269</v>
      </c>
      <c r="M30" s="82" t="s">
        <v>268</v>
      </c>
      <c r="N30" s="83"/>
      <c r="O30" s="83"/>
      <c r="P30" s="83"/>
      <c r="Q30" s="80"/>
      <c r="R30" s="78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15.6" hidden="1" customHeight="1" x14ac:dyDescent="0.2">
      <c r="A31" s="75"/>
      <c r="B31" s="82"/>
      <c r="C31" s="84" t="s">
        <v>282</v>
      </c>
      <c r="D31" s="82"/>
      <c r="E31" s="81" t="s">
        <v>270</v>
      </c>
      <c r="F31" s="81"/>
      <c r="G31" s="81"/>
      <c r="H31" s="82"/>
      <c r="I31" s="82" t="s">
        <v>271</v>
      </c>
      <c r="J31" s="82"/>
      <c r="K31" s="82"/>
      <c r="L31" s="82" t="s">
        <v>272</v>
      </c>
      <c r="M31" s="82" t="s">
        <v>271</v>
      </c>
      <c r="N31" s="83"/>
      <c r="O31" s="83"/>
      <c r="P31" s="83"/>
      <c r="Q31" s="80"/>
      <c r="R31" s="78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5.6" hidden="1" customHeight="1" x14ac:dyDescent="0.2">
      <c r="B32" s="82" t="s">
        <v>283</v>
      </c>
      <c r="C32" s="82" t="s">
        <v>273</v>
      </c>
      <c r="D32" s="82" t="s">
        <v>273</v>
      </c>
      <c r="E32" s="81" t="s">
        <v>274</v>
      </c>
      <c r="F32" s="81"/>
      <c r="G32" s="81"/>
      <c r="H32" s="82" t="s">
        <v>275</v>
      </c>
      <c r="I32" s="82" t="s">
        <v>276</v>
      </c>
      <c r="J32" s="82"/>
      <c r="K32" s="82" t="s">
        <v>277</v>
      </c>
      <c r="L32" s="82" t="s">
        <v>278</v>
      </c>
      <c r="M32" s="82" t="s">
        <v>276</v>
      </c>
      <c r="N32" s="82" t="s">
        <v>279</v>
      </c>
      <c r="O32" s="82" t="s">
        <v>112</v>
      </c>
      <c r="P32" s="91"/>
      <c r="Q32" s="85"/>
      <c r="R32" s="78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13.9" hidden="1" customHeight="1" x14ac:dyDescent="0.2">
      <c r="E33" s="246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13.9" hidden="1" customHeight="1" x14ac:dyDescent="0.2">
      <c r="E34" s="246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17.45" hidden="1" customHeight="1" x14ac:dyDescent="0.2">
      <c r="A35" s="72" t="s">
        <v>252</v>
      </c>
      <c r="B35" s="74">
        <v>2593.4699999999998</v>
      </c>
      <c r="C35" s="74">
        <v>15007.94</v>
      </c>
      <c r="D35" s="74">
        <v>11339.21</v>
      </c>
      <c r="E35" s="74">
        <v>9658.7999999999993</v>
      </c>
      <c r="F35" s="96">
        <v>7761.43</v>
      </c>
      <c r="G35" s="96"/>
      <c r="H35" s="94">
        <v>1775.16</v>
      </c>
      <c r="I35" s="94">
        <v>29.1</v>
      </c>
      <c r="J35" s="96">
        <f>SUM(K35:M35)</f>
        <v>7790.9700000000012</v>
      </c>
      <c r="K35" s="94">
        <v>4551.55</v>
      </c>
      <c r="L35" s="94">
        <v>2370.73</v>
      </c>
      <c r="M35" s="94">
        <v>868.69</v>
      </c>
      <c r="N35" s="94">
        <v>48.09</v>
      </c>
      <c r="O35" s="94">
        <v>122.41</v>
      </c>
      <c r="P35" s="95"/>
      <c r="Q35" s="93" t="s">
        <v>284</v>
      </c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17.45" hidden="1" customHeight="1" x14ac:dyDescent="0.2">
      <c r="A36" s="72" t="s">
        <v>253</v>
      </c>
      <c r="B36" s="74">
        <v>2520.16</v>
      </c>
      <c r="C36" s="74">
        <v>15066.27</v>
      </c>
      <c r="D36" s="74">
        <v>10866.69</v>
      </c>
      <c r="E36" s="74">
        <v>9884.41</v>
      </c>
      <c r="F36" s="96">
        <v>8055.54</v>
      </c>
      <c r="G36" s="96"/>
      <c r="H36" s="94">
        <v>1807.52</v>
      </c>
      <c r="I36" s="94">
        <v>36.950000000000003</v>
      </c>
      <c r="J36" s="96">
        <f t="shared" ref="J36:J38" si="0">SUM(K36:M36)</f>
        <v>7856.93</v>
      </c>
      <c r="K36" s="94">
        <v>4553.54</v>
      </c>
      <c r="L36" s="94">
        <v>2442.9699999999998</v>
      </c>
      <c r="M36" s="94">
        <v>860.42</v>
      </c>
      <c r="N36" s="94">
        <v>45.51</v>
      </c>
      <c r="O36" s="94">
        <v>157.19999999999999</v>
      </c>
      <c r="P36" s="95"/>
      <c r="Q36" s="93" t="s">
        <v>284</v>
      </c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17.45" hidden="1" customHeight="1" x14ac:dyDescent="0.2">
      <c r="A37" s="72" t="s">
        <v>254</v>
      </c>
      <c r="B37" s="74">
        <v>2498.4299999999998</v>
      </c>
      <c r="C37" s="74">
        <v>15049.06</v>
      </c>
      <c r="D37" s="74">
        <v>10971.93</v>
      </c>
      <c r="E37" s="74">
        <v>10259.1</v>
      </c>
      <c r="F37" s="96">
        <v>7901.5999999999995</v>
      </c>
      <c r="G37" s="96"/>
      <c r="H37" s="94">
        <v>1813.78</v>
      </c>
      <c r="I37" s="94">
        <v>23.67</v>
      </c>
      <c r="J37" s="96">
        <f t="shared" si="0"/>
        <v>7691.5999999999995</v>
      </c>
      <c r="K37" s="94">
        <v>4394.82</v>
      </c>
      <c r="L37" s="94">
        <v>2459.16</v>
      </c>
      <c r="M37" s="94">
        <v>837.62</v>
      </c>
      <c r="N37" s="94">
        <v>31.43</v>
      </c>
      <c r="O37" s="94">
        <v>177.97</v>
      </c>
      <c r="P37" s="95"/>
      <c r="Q37" s="93" t="s">
        <v>284</v>
      </c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ht="17.45" hidden="1" customHeight="1" x14ac:dyDescent="0.2">
      <c r="A38" s="72" t="s">
        <v>255</v>
      </c>
      <c r="B38" s="74">
        <v>2550.17</v>
      </c>
      <c r="C38" s="74">
        <v>14917.3</v>
      </c>
      <c r="D38" s="74">
        <v>11203.33</v>
      </c>
      <c r="E38" s="74">
        <v>10108.23</v>
      </c>
      <c r="F38" s="96">
        <v>7848.65</v>
      </c>
      <c r="G38" s="96"/>
      <c r="H38" s="94">
        <v>1748.55</v>
      </c>
      <c r="I38" s="94">
        <v>16.57</v>
      </c>
      <c r="J38" s="96">
        <f t="shared" si="0"/>
        <v>7868.05</v>
      </c>
      <c r="K38" s="94">
        <v>4633.92</v>
      </c>
      <c r="L38" s="94">
        <v>2385.02</v>
      </c>
      <c r="M38" s="94">
        <v>849.11</v>
      </c>
      <c r="N38" s="94">
        <v>33.299999999999997</v>
      </c>
      <c r="O38" s="94">
        <v>170.94</v>
      </c>
      <c r="P38" s="95"/>
      <c r="Q38" s="93" t="s">
        <v>284</v>
      </c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ht="15.75" hidden="1" x14ac:dyDescent="0.25">
      <c r="B39" s="52">
        <f t="shared" ref="B39:O39" si="1">SUM(B35:B38)/4</f>
        <v>2540.5574999999999</v>
      </c>
      <c r="C39" s="52">
        <f t="shared" si="1"/>
        <v>15010.142499999998</v>
      </c>
      <c r="D39" s="52">
        <f t="shared" si="1"/>
        <v>11095.29</v>
      </c>
      <c r="E39" s="52">
        <f t="shared" si="1"/>
        <v>9977.6349999999984</v>
      </c>
      <c r="F39" s="52">
        <f t="shared" si="1"/>
        <v>7891.8050000000003</v>
      </c>
      <c r="G39" s="52"/>
      <c r="H39" s="52">
        <f t="shared" si="1"/>
        <v>1786.2525000000001</v>
      </c>
      <c r="I39" s="52">
        <f t="shared" si="1"/>
        <v>26.572500000000005</v>
      </c>
      <c r="J39" s="52">
        <f t="shared" si="1"/>
        <v>7801.8874999999998</v>
      </c>
      <c r="K39" s="52">
        <f t="shared" si="1"/>
        <v>4533.4575000000004</v>
      </c>
      <c r="L39" s="52">
        <f t="shared" si="1"/>
        <v>2414.4699999999998</v>
      </c>
      <c r="M39" s="52">
        <f t="shared" si="1"/>
        <v>853.96</v>
      </c>
      <c r="N39" s="52">
        <f t="shared" si="1"/>
        <v>39.582499999999996</v>
      </c>
      <c r="O39" s="52">
        <f t="shared" si="1"/>
        <v>157.13</v>
      </c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ht="15" hidden="1" x14ac:dyDescent="0.25">
      <c r="E40" s="250">
        <v>54003.957500000004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ht="15" hidden="1" x14ac:dyDescent="0.25">
      <c r="E41" s="250">
        <v>2331.6974999999998</v>
      </c>
    </row>
    <row r="42" spans="1:30" ht="15" hidden="1" x14ac:dyDescent="0.25">
      <c r="E42" s="250">
        <v>15665.875</v>
      </c>
    </row>
    <row r="43" spans="1:30" ht="15" hidden="1" x14ac:dyDescent="0.25">
      <c r="E43" s="250">
        <v>10779.305</v>
      </c>
    </row>
    <row r="44" spans="1:30" ht="15" hidden="1" x14ac:dyDescent="0.25">
      <c r="E44" s="250">
        <v>9916.9074999999993</v>
      </c>
    </row>
    <row r="45" spans="1:30" ht="15" hidden="1" x14ac:dyDescent="0.25">
      <c r="E45" s="250">
        <v>5660.18</v>
      </c>
    </row>
    <row r="46" spans="1:30" ht="15" hidden="1" x14ac:dyDescent="0.25">
      <c r="E46" s="250">
        <v>1889.3975</v>
      </c>
    </row>
    <row r="47" spans="1:30" ht="15" hidden="1" x14ac:dyDescent="0.25">
      <c r="E47" s="250">
        <v>27.762499999999999</v>
      </c>
    </row>
    <row r="48" spans="1:30" ht="15" hidden="1" x14ac:dyDescent="0.25">
      <c r="E48" s="250">
        <v>4275.0950000000003</v>
      </c>
    </row>
    <row r="49" spans="5:5" ht="15" hidden="1" x14ac:dyDescent="0.25">
      <c r="E49" s="250">
        <v>2339.6525000000001</v>
      </c>
    </row>
    <row r="50" spans="5:5" ht="15" hidden="1" x14ac:dyDescent="0.25">
      <c r="E50" s="250">
        <v>957.38</v>
      </c>
    </row>
    <row r="51" spans="5:5" ht="15" hidden="1" x14ac:dyDescent="0.25">
      <c r="E51" s="250">
        <v>44.094999999999999</v>
      </c>
    </row>
    <row r="52" spans="5:5" ht="15" hidden="1" x14ac:dyDescent="0.25">
      <c r="E52" s="250">
        <v>116.61</v>
      </c>
    </row>
  </sheetData>
  <mergeCells count="17">
    <mergeCell ref="A1:K1"/>
    <mergeCell ref="A2:O2"/>
    <mergeCell ref="I4:K5"/>
    <mergeCell ref="I6:K6"/>
    <mergeCell ref="A4:A5"/>
    <mergeCell ref="B4:B5"/>
    <mergeCell ref="C4:C5"/>
    <mergeCell ref="D4:D5"/>
    <mergeCell ref="G4:G5"/>
    <mergeCell ref="E4:E5"/>
    <mergeCell ref="F4:F5"/>
    <mergeCell ref="H3:K3"/>
    <mergeCell ref="H4:H5"/>
    <mergeCell ref="H28:I28"/>
    <mergeCell ref="K28:M28"/>
    <mergeCell ref="H27:I27"/>
    <mergeCell ref="K27:M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26"/>
  <sheetViews>
    <sheetView workbookViewId="0">
      <selection activeCell="A2" sqref="A2:K2"/>
    </sheetView>
  </sheetViews>
  <sheetFormatPr defaultRowHeight="14.25" x14ac:dyDescent="0.2"/>
  <cols>
    <col min="1" max="13" width="9.375" customWidth="1"/>
  </cols>
  <sheetData>
    <row r="1" spans="1:21" ht="21" x14ac:dyDescent="0.35">
      <c r="A1" s="630" t="s">
        <v>437</v>
      </c>
      <c r="B1" s="630"/>
      <c r="C1" s="630"/>
      <c r="D1" s="630"/>
      <c r="E1" s="630"/>
      <c r="F1" s="630"/>
      <c r="G1" s="630"/>
      <c r="H1" s="630"/>
      <c r="I1" s="630"/>
      <c r="J1" s="370"/>
      <c r="K1" s="371"/>
      <c r="L1" s="4"/>
      <c r="M1" s="4"/>
      <c r="N1" s="4"/>
      <c r="O1" s="4"/>
      <c r="P1" s="4"/>
      <c r="Q1" s="4"/>
    </row>
    <row r="2" spans="1:21" ht="21" x14ac:dyDescent="0.35">
      <c r="A2" s="630" t="s">
        <v>537</v>
      </c>
      <c r="B2" s="630"/>
      <c r="C2" s="630"/>
      <c r="D2" s="630"/>
      <c r="E2" s="630"/>
      <c r="F2" s="630"/>
      <c r="G2" s="630"/>
      <c r="H2" s="630"/>
      <c r="I2" s="630"/>
      <c r="J2" s="630"/>
      <c r="K2" s="630"/>
      <c r="L2" s="4"/>
      <c r="M2" s="4"/>
      <c r="N2" s="4"/>
      <c r="O2" s="4"/>
      <c r="P2" s="4"/>
      <c r="Q2" s="4"/>
    </row>
    <row r="3" spans="1:21" ht="15.75" x14ac:dyDescent="0.25">
      <c r="A3" s="8"/>
      <c r="B3" s="8"/>
      <c r="C3" s="8"/>
      <c r="D3" s="8"/>
      <c r="E3" s="8"/>
      <c r="F3" s="8"/>
      <c r="G3" s="34"/>
      <c r="H3" s="601" t="s">
        <v>310</v>
      </c>
      <c r="I3" s="601"/>
      <c r="J3" s="601"/>
      <c r="K3" s="601"/>
      <c r="L3" s="601"/>
      <c r="M3" s="601"/>
      <c r="N3" s="4"/>
      <c r="O3" s="4"/>
      <c r="P3" s="4"/>
      <c r="Q3" s="4"/>
    </row>
    <row r="4" spans="1:21" ht="15.6" customHeight="1" x14ac:dyDescent="0.2">
      <c r="A4" s="596" t="s">
        <v>30</v>
      </c>
      <c r="B4" s="605" t="s">
        <v>47</v>
      </c>
      <c r="C4" s="611"/>
      <c r="D4" s="612"/>
      <c r="E4" s="605" t="s">
        <v>48</v>
      </c>
      <c r="F4" s="611"/>
      <c r="G4" s="612"/>
      <c r="H4" s="631" t="s">
        <v>49</v>
      </c>
      <c r="I4" s="632"/>
      <c r="J4" s="633"/>
      <c r="K4" s="605" t="s">
        <v>247</v>
      </c>
      <c r="L4" s="606"/>
      <c r="M4" s="607"/>
      <c r="N4" s="4"/>
      <c r="O4" s="4"/>
      <c r="P4" s="4"/>
      <c r="Q4" s="4"/>
      <c r="R4" s="4"/>
      <c r="S4" s="4"/>
      <c r="T4" s="4"/>
    </row>
    <row r="5" spans="1:21" ht="15.6" customHeight="1" x14ac:dyDescent="0.2">
      <c r="A5" s="616"/>
      <c r="B5" s="613"/>
      <c r="C5" s="614"/>
      <c r="D5" s="615"/>
      <c r="E5" s="613"/>
      <c r="F5" s="614"/>
      <c r="G5" s="615"/>
      <c r="H5" s="634"/>
      <c r="I5" s="635"/>
      <c r="J5" s="636"/>
      <c r="K5" s="608"/>
      <c r="L5" s="609"/>
      <c r="M5" s="610"/>
      <c r="N5" s="4"/>
      <c r="O5" s="4"/>
      <c r="P5" s="4"/>
      <c r="Q5" s="4"/>
      <c r="R5" s="4"/>
      <c r="S5" s="4"/>
      <c r="T5" s="4"/>
    </row>
    <row r="6" spans="1:21" s="258" customFormat="1" ht="15.6" customHeight="1" x14ac:dyDescent="0.25">
      <c r="A6" s="616"/>
      <c r="B6" s="178" t="s">
        <v>3</v>
      </c>
      <c r="C6" s="178" t="s">
        <v>31</v>
      </c>
      <c r="D6" s="178" t="s">
        <v>32</v>
      </c>
      <c r="E6" s="178" t="s">
        <v>3</v>
      </c>
      <c r="F6" s="178" t="s">
        <v>31</v>
      </c>
      <c r="G6" s="178" t="s">
        <v>32</v>
      </c>
      <c r="H6" s="178" t="s">
        <v>3</v>
      </c>
      <c r="I6" s="178" t="s">
        <v>31</v>
      </c>
      <c r="J6" s="178" t="s">
        <v>32</v>
      </c>
      <c r="K6" s="178" t="s">
        <v>3</v>
      </c>
      <c r="L6" s="178" t="s">
        <v>31</v>
      </c>
      <c r="M6" s="178" t="s">
        <v>32</v>
      </c>
      <c r="N6" s="4"/>
      <c r="O6" s="4"/>
      <c r="P6" s="4"/>
      <c r="Q6" s="4"/>
      <c r="R6" s="4"/>
      <c r="S6" s="4"/>
      <c r="T6" s="4"/>
    </row>
    <row r="7" spans="1:21" ht="15.75" x14ac:dyDescent="0.2">
      <c r="A7" s="616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312" t="s">
        <v>4</v>
      </c>
      <c r="L7" s="312" t="s">
        <v>324</v>
      </c>
      <c r="M7" s="312" t="s">
        <v>325</v>
      </c>
      <c r="N7" s="4"/>
      <c r="O7" s="4"/>
      <c r="P7" s="4"/>
      <c r="Q7" s="4"/>
      <c r="R7" s="4"/>
      <c r="S7" s="4"/>
      <c r="T7" s="4"/>
    </row>
    <row r="8" spans="1:21" s="71" customFormat="1" ht="15.75" x14ac:dyDescent="0.25">
      <c r="A8" s="25" t="s">
        <v>3</v>
      </c>
      <c r="B8" s="127">
        <v>38426.700000000004</v>
      </c>
      <c r="C8" s="127">
        <v>20874.7</v>
      </c>
      <c r="D8" s="127">
        <v>17552</v>
      </c>
      <c r="E8" s="127">
        <v>38643.399999999994</v>
      </c>
      <c r="F8" s="127">
        <v>20981.799999999996</v>
      </c>
      <c r="G8" s="127">
        <v>17661.699999999997</v>
      </c>
      <c r="H8" s="128">
        <v>38921.5</v>
      </c>
      <c r="I8" s="128">
        <v>21063.3</v>
      </c>
      <c r="J8" s="128">
        <v>17858.2</v>
      </c>
      <c r="K8" s="128">
        <v>39407.838478349164</v>
      </c>
      <c r="L8" s="128">
        <v>21380.189106125094</v>
      </c>
      <c r="M8" s="128">
        <v>18027.649372224922</v>
      </c>
      <c r="N8" s="4"/>
      <c r="O8" s="4"/>
      <c r="P8" s="4"/>
      <c r="Q8" s="4"/>
      <c r="R8" s="4"/>
      <c r="S8" s="4"/>
      <c r="T8" s="4"/>
      <c r="U8" s="42"/>
    </row>
    <row r="9" spans="1:21" ht="15.75" x14ac:dyDescent="0.25">
      <c r="A9" s="31" t="s">
        <v>33</v>
      </c>
      <c r="B9" s="120">
        <v>594.1</v>
      </c>
      <c r="C9" s="120">
        <v>393.4</v>
      </c>
      <c r="D9" s="120">
        <v>200.7</v>
      </c>
      <c r="E9" s="120">
        <v>552.1</v>
      </c>
      <c r="F9" s="120">
        <v>377.6</v>
      </c>
      <c r="G9" s="120">
        <v>174.5</v>
      </c>
      <c r="H9" s="226">
        <v>496.5</v>
      </c>
      <c r="I9" s="226">
        <v>343.9</v>
      </c>
      <c r="J9" s="226">
        <v>152.6</v>
      </c>
      <c r="K9" s="226">
        <v>493.65215510000036</v>
      </c>
      <c r="L9" s="226">
        <v>339.77796247499998</v>
      </c>
      <c r="M9" s="226">
        <v>153.87419262500003</v>
      </c>
      <c r="N9" s="4"/>
      <c r="O9" s="4"/>
      <c r="P9" s="4"/>
      <c r="Q9" s="4"/>
      <c r="R9" s="4"/>
      <c r="S9" s="4"/>
      <c r="T9" s="4"/>
    </row>
    <row r="10" spans="1:21" ht="15.75" x14ac:dyDescent="0.25">
      <c r="A10" s="29" t="s">
        <v>34</v>
      </c>
      <c r="B10" s="121">
        <v>832.7</v>
      </c>
      <c r="C10" s="121">
        <v>526.70000000000005</v>
      </c>
      <c r="D10" s="121">
        <v>305.89999999999998</v>
      </c>
      <c r="E10" s="121">
        <v>807.2</v>
      </c>
      <c r="F10" s="121">
        <v>504</v>
      </c>
      <c r="G10" s="121">
        <v>303.10000000000002</v>
      </c>
      <c r="H10" s="148">
        <v>775.8</v>
      </c>
      <c r="I10" s="148">
        <v>486.9</v>
      </c>
      <c r="J10" s="148">
        <v>288.89999999999998</v>
      </c>
      <c r="K10" s="148">
        <v>777.82997297499969</v>
      </c>
      <c r="L10" s="148">
        <v>497.57634487500007</v>
      </c>
      <c r="M10" s="148">
        <v>280.25362810000001</v>
      </c>
      <c r="N10" s="4"/>
      <c r="O10" s="4"/>
      <c r="P10" s="4"/>
      <c r="Q10" s="4"/>
      <c r="R10" s="4"/>
      <c r="S10" s="4"/>
      <c r="T10" s="4"/>
    </row>
    <row r="11" spans="1:21" ht="15.75" x14ac:dyDescent="0.25">
      <c r="A11" s="29" t="s">
        <v>35</v>
      </c>
      <c r="B11" s="121">
        <v>3699.5</v>
      </c>
      <c r="C11" s="121">
        <v>2110.4</v>
      </c>
      <c r="D11" s="121">
        <v>1589.1</v>
      </c>
      <c r="E11" s="121">
        <v>3632.6</v>
      </c>
      <c r="F11" s="121">
        <v>2089.8000000000002</v>
      </c>
      <c r="G11" s="121">
        <v>1542.8</v>
      </c>
      <c r="H11" s="148">
        <v>3573</v>
      </c>
      <c r="I11" s="148">
        <v>2078.6</v>
      </c>
      <c r="J11" s="148">
        <v>1494.4</v>
      </c>
      <c r="K11" s="148">
        <v>3553.0891137000062</v>
      </c>
      <c r="L11" s="148">
        <v>2072.1276768999992</v>
      </c>
      <c r="M11" s="148">
        <v>1480.9614367999993</v>
      </c>
      <c r="N11" s="4"/>
      <c r="O11" s="4"/>
      <c r="P11" s="4"/>
      <c r="Q11" s="4"/>
      <c r="R11" s="4"/>
      <c r="S11" s="4"/>
      <c r="T11" s="4"/>
    </row>
    <row r="12" spans="1:21" ht="15.75" x14ac:dyDescent="0.25">
      <c r="A12" s="29" t="s">
        <v>36</v>
      </c>
      <c r="B12" s="121">
        <v>4630</v>
      </c>
      <c r="C12" s="121">
        <v>2549.1999999999998</v>
      </c>
      <c r="D12" s="121">
        <v>2080.8000000000002</v>
      </c>
      <c r="E12" s="121">
        <v>4601.8999999999996</v>
      </c>
      <c r="F12" s="121">
        <v>2530.8000000000002</v>
      </c>
      <c r="G12" s="121">
        <v>2071.1</v>
      </c>
      <c r="H12" s="148">
        <v>4573</v>
      </c>
      <c r="I12" s="148">
        <v>2510.1</v>
      </c>
      <c r="J12" s="148">
        <v>2062.8000000000002</v>
      </c>
      <c r="K12" s="148">
        <v>4574.4548051249931</v>
      </c>
      <c r="L12" s="148">
        <v>2516.9049206750046</v>
      </c>
      <c r="M12" s="148">
        <v>2057.5498844499984</v>
      </c>
      <c r="N12" s="4"/>
      <c r="O12" s="4"/>
      <c r="P12" s="4"/>
      <c r="Q12" s="4"/>
      <c r="R12" s="4"/>
      <c r="S12" s="4"/>
      <c r="T12" s="4"/>
    </row>
    <row r="13" spans="1:21" ht="15.75" x14ac:dyDescent="0.25">
      <c r="A13" s="29" t="s">
        <v>37</v>
      </c>
      <c r="B13" s="121">
        <v>4846.8999999999996</v>
      </c>
      <c r="C13" s="121">
        <v>2582.1999999999998</v>
      </c>
      <c r="D13" s="121">
        <v>2264.6999999999998</v>
      </c>
      <c r="E13" s="121">
        <v>4788.3999999999996</v>
      </c>
      <c r="F13" s="121">
        <v>2565.9</v>
      </c>
      <c r="G13" s="121">
        <v>2222.6</v>
      </c>
      <c r="H13" s="148">
        <v>4794.1000000000004</v>
      </c>
      <c r="I13" s="148">
        <v>2564.5</v>
      </c>
      <c r="J13" s="148">
        <v>2229.6</v>
      </c>
      <c r="K13" s="148">
        <v>4782.3370693750139</v>
      </c>
      <c r="L13" s="148">
        <v>2566.0954540750013</v>
      </c>
      <c r="M13" s="148">
        <v>2216.2416152999995</v>
      </c>
      <c r="N13" s="4"/>
      <c r="O13" s="4"/>
      <c r="P13" s="4"/>
      <c r="Q13" s="4"/>
      <c r="R13" s="4"/>
      <c r="S13" s="4"/>
      <c r="T13" s="4"/>
    </row>
    <row r="14" spans="1:21" ht="15.75" x14ac:dyDescent="0.25">
      <c r="A14" s="29" t="s">
        <v>38</v>
      </c>
      <c r="B14" s="121">
        <v>5025.7</v>
      </c>
      <c r="C14" s="121">
        <v>2599.1</v>
      </c>
      <c r="D14" s="121">
        <v>2426.6</v>
      </c>
      <c r="E14" s="121">
        <v>5015</v>
      </c>
      <c r="F14" s="121">
        <v>2593.8000000000002</v>
      </c>
      <c r="G14" s="121">
        <v>2421.1999999999998</v>
      </c>
      <c r="H14" s="148">
        <v>4984.3999999999996</v>
      </c>
      <c r="I14" s="148">
        <v>2578.4</v>
      </c>
      <c r="J14" s="148">
        <v>2405.9</v>
      </c>
      <c r="K14" s="148">
        <v>4939.5489147249928</v>
      </c>
      <c r="L14" s="148">
        <v>2577.2877122000014</v>
      </c>
      <c r="M14" s="148">
        <v>2362.2612025249973</v>
      </c>
      <c r="N14" s="4"/>
      <c r="O14" s="4"/>
      <c r="P14" s="4"/>
      <c r="Q14" s="4"/>
      <c r="R14" s="4"/>
      <c r="S14" s="4"/>
      <c r="T14" s="4"/>
    </row>
    <row r="15" spans="1:21" ht="15.75" x14ac:dyDescent="0.25">
      <c r="A15" s="29" t="s">
        <v>39</v>
      </c>
      <c r="B15" s="121">
        <v>4989.7</v>
      </c>
      <c r="C15" s="121">
        <v>2595.6999999999998</v>
      </c>
      <c r="D15" s="121">
        <v>2394</v>
      </c>
      <c r="E15" s="121">
        <v>4970.6000000000004</v>
      </c>
      <c r="F15" s="121">
        <v>2566.3000000000002</v>
      </c>
      <c r="G15" s="121">
        <v>2404.3000000000002</v>
      </c>
      <c r="H15" s="148">
        <v>4953.3</v>
      </c>
      <c r="I15" s="148">
        <v>2543.1999999999998</v>
      </c>
      <c r="J15" s="148">
        <v>2410.1</v>
      </c>
      <c r="K15" s="148">
        <v>4940.4040179750009</v>
      </c>
      <c r="L15" s="148">
        <v>2513.9010651500048</v>
      </c>
      <c r="M15" s="148">
        <v>2426.5029528250006</v>
      </c>
      <c r="N15" s="4"/>
      <c r="O15" s="4"/>
      <c r="P15" s="4"/>
      <c r="Q15" s="4"/>
      <c r="R15" s="4"/>
      <c r="S15" s="4"/>
      <c r="T15" s="4"/>
    </row>
    <row r="16" spans="1:21" ht="15.75" x14ac:dyDescent="0.25">
      <c r="A16" s="29" t="s">
        <v>40</v>
      </c>
      <c r="B16" s="121">
        <v>4535.3</v>
      </c>
      <c r="C16" s="121">
        <v>2362.1999999999998</v>
      </c>
      <c r="D16" s="121">
        <v>2173.1</v>
      </c>
      <c r="E16" s="121">
        <v>4645.3999999999996</v>
      </c>
      <c r="F16" s="121">
        <v>2424.8000000000002</v>
      </c>
      <c r="G16" s="121">
        <v>2220.6999999999998</v>
      </c>
      <c r="H16" s="148">
        <v>4775.3</v>
      </c>
      <c r="I16" s="148">
        <v>2489.6999999999998</v>
      </c>
      <c r="J16" s="148">
        <v>2285.6</v>
      </c>
      <c r="K16" s="148">
        <v>4862.8769005999857</v>
      </c>
      <c r="L16" s="148">
        <v>2560.7831056500108</v>
      </c>
      <c r="M16" s="148">
        <v>2302.0937949499953</v>
      </c>
      <c r="N16" s="4"/>
      <c r="O16" s="4"/>
      <c r="P16" s="4"/>
      <c r="Q16" s="4"/>
      <c r="R16" s="4"/>
      <c r="S16" s="4"/>
      <c r="T16" s="4"/>
    </row>
    <row r="17" spans="1:20" ht="15.75" x14ac:dyDescent="0.25">
      <c r="A17" s="29" t="s">
        <v>41</v>
      </c>
      <c r="B17" s="121">
        <v>3688.7</v>
      </c>
      <c r="C17" s="121">
        <v>1976.6</v>
      </c>
      <c r="D17" s="121">
        <v>1712.2</v>
      </c>
      <c r="E17" s="121">
        <v>3802.6</v>
      </c>
      <c r="F17" s="121">
        <v>2027.6</v>
      </c>
      <c r="G17" s="121">
        <v>1775</v>
      </c>
      <c r="H17" s="148">
        <v>3956.3</v>
      </c>
      <c r="I17" s="148">
        <v>2101.1999999999998</v>
      </c>
      <c r="J17" s="148">
        <v>1855</v>
      </c>
      <c r="K17" s="148">
        <v>3966.941019300004</v>
      </c>
      <c r="L17" s="148">
        <v>2105.8150388750018</v>
      </c>
      <c r="M17" s="148">
        <v>1861.125980424993</v>
      </c>
      <c r="N17" s="4"/>
      <c r="O17" s="4"/>
      <c r="P17" s="4"/>
      <c r="Q17" s="4"/>
      <c r="R17" s="4"/>
      <c r="S17" s="4"/>
      <c r="T17" s="4"/>
    </row>
    <row r="18" spans="1:20" ht="15.75" x14ac:dyDescent="0.25">
      <c r="A18" s="29" t="s">
        <v>42</v>
      </c>
      <c r="B18" s="121">
        <v>2629.3</v>
      </c>
      <c r="C18" s="121">
        <v>1444.5</v>
      </c>
      <c r="D18" s="121">
        <v>1184.8</v>
      </c>
      <c r="E18" s="121">
        <v>2788.4</v>
      </c>
      <c r="F18" s="121">
        <v>1531.6</v>
      </c>
      <c r="G18" s="121">
        <v>1256.8</v>
      </c>
      <c r="H18" s="148">
        <v>2937.9</v>
      </c>
      <c r="I18" s="148">
        <v>1591.1</v>
      </c>
      <c r="J18" s="148">
        <v>1346.9</v>
      </c>
      <c r="K18" s="148">
        <v>3210.4895912250013</v>
      </c>
      <c r="L18" s="148">
        <v>1741.7001617500043</v>
      </c>
      <c r="M18" s="148">
        <v>1468.7894294749988</v>
      </c>
      <c r="N18" s="4"/>
      <c r="O18" s="4"/>
      <c r="P18" s="4"/>
      <c r="Q18" s="4"/>
      <c r="R18" s="4"/>
      <c r="S18" s="4"/>
      <c r="T18" s="4"/>
    </row>
    <row r="19" spans="1:20" ht="15.75" x14ac:dyDescent="0.25">
      <c r="A19" s="30" t="s">
        <v>43</v>
      </c>
      <c r="B19" s="122">
        <v>2954.8</v>
      </c>
      <c r="C19" s="122">
        <v>1734.7</v>
      </c>
      <c r="D19" s="122">
        <v>1220.0999999999999</v>
      </c>
      <c r="E19" s="122">
        <v>3039.2</v>
      </c>
      <c r="F19" s="122">
        <v>1769.6</v>
      </c>
      <c r="G19" s="122">
        <v>1269.5999999999999</v>
      </c>
      <c r="H19" s="149">
        <v>3102.1</v>
      </c>
      <c r="I19" s="149">
        <v>1775.7</v>
      </c>
      <c r="J19" s="149">
        <v>1326.3</v>
      </c>
      <c r="K19" s="149">
        <v>3306.2149182500025</v>
      </c>
      <c r="L19" s="149">
        <v>1888.2196634999968</v>
      </c>
      <c r="M19" s="149">
        <v>1417.9952547500034</v>
      </c>
      <c r="N19" s="4"/>
      <c r="O19" s="4"/>
      <c r="P19" s="4"/>
      <c r="Q19" s="4"/>
      <c r="R19" s="4"/>
      <c r="S19" s="4"/>
      <c r="T19" s="4"/>
    </row>
    <row r="20" spans="1:20" ht="18.75" x14ac:dyDescent="0.3">
      <c r="A20" s="33" t="s">
        <v>512</v>
      </c>
      <c r="B20" s="35"/>
      <c r="C20" s="35"/>
      <c r="D20" s="35"/>
      <c r="E20" s="33"/>
      <c r="F20" s="8"/>
      <c r="G20" s="34"/>
      <c r="H20" s="34"/>
      <c r="I20" s="34"/>
      <c r="J20" s="34"/>
      <c r="K20" s="4"/>
      <c r="L20" s="4"/>
      <c r="M20" s="4"/>
      <c r="N20" s="4"/>
      <c r="O20" s="4"/>
      <c r="P20" s="4"/>
      <c r="Q20" s="4"/>
    </row>
    <row r="21" spans="1:20" ht="18.75" x14ac:dyDescent="0.3">
      <c r="A21" s="33" t="s">
        <v>515</v>
      </c>
      <c r="B21" s="33"/>
      <c r="C21" s="33"/>
      <c r="D21" s="33"/>
      <c r="E21" s="33"/>
      <c r="F21" s="8"/>
      <c r="G21" s="34"/>
      <c r="H21" s="34"/>
      <c r="I21" s="34"/>
      <c r="J21" s="34"/>
      <c r="K21" s="4"/>
      <c r="L21" s="4"/>
      <c r="M21" s="4"/>
      <c r="N21" s="4"/>
      <c r="O21" s="4"/>
      <c r="P21" s="4"/>
      <c r="Q21" s="4"/>
    </row>
    <row r="22" spans="1:20" ht="18.75" x14ac:dyDescent="0.3">
      <c r="A22" s="33"/>
      <c r="B22" s="33"/>
      <c r="C22" s="33"/>
      <c r="D22" s="33"/>
      <c r="E22" s="33"/>
      <c r="F22" s="8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20" ht="15.75" x14ac:dyDescent="0.25">
      <c r="A23" s="8"/>
      <c r="B23" s="8"/>
      <c r="C23" s="8"/>
      <c r="D23" s="8"/>
      <c r="E23" s="8"/>
      <c r="F23" s="8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20" ht="18.75" x14ac:dyDescent="0.3">
      <c r="A24" s="33"/>
      <c r="B24" s="33"/>
      <c r="C24" s="33"/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20" ht="18.75" x14ac:dyDescent="0.3">
      <c r="A25" s="33"/>
      <c r="B25" s="33"/>
      <c r="C25" s="33"/>
      <c r="D25" s="8"/>
      <c r="E25" s="8"/>
      <c r="F25" s="8" t="s">
        <v>1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20" ht="15.75" x14ac:dyDescent="0.25">
      <c r="A26" s="1"/>
      <c r="B26" s="1"/>
      <c r="C26" s="1"/>
      <c r="D26" s="1"/>
      <c r="E26" s="1"/>
      <c r="F26" s="1"/>
    </row>
  </sheetData>
  <mergeCells count="8">
    <mergeCell ref="A1:I1"/>
    <mergeCell ref="A2:K2"/>
    <mergeCell ref="K4:M5"/>
    <mergeCell ref="B4:D5"/>
    <mergeCell ref="E4:G5"/>
    <mergeCell ref="A4:A7"/>
    <mergeCell ref="H4:J5"/>
    <mergeCell ref="H3:M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V22"/>
  <sheetViews>
    <sheetView workbookViewId="0">
      <selection activeCell="A2" sqref="A2:J2"/>
    </sheetView>
  </sheetViews>
  <sheetFormatPr defaultRowHeight="14.25" x14ac:dyDescent="0.2"/>
  <cols>
    <col min="1" max="1" width="13.625" customWidth="1"/>
    <col min="2" max="11" width="9.625" customWidth="1"/>
  </cols>
  <sheetData>
    <row r="1" spans="1:48" ht="21" x14ac:dyDescent="0.35">
      <c r="A1" s="582" t="s">
        <v>438</v>
      </c>
      <c r="B1" s="582"/>
      <c r="C1" s="582"/>
      <c r="D1" s="582"/>
      <c r="E1" s="582"/>
      <c r="F1" s="582"/>
      <c r="G1" s="582"/>
      <c r="H1" s="582"/>
      <c r="I1" s="36"/>
      <c r="J1" s="36"/>
    </row>
    <row r="2" spans="1:48" ht="21" x14ac:dyDescent="0.35">
      <c r="A2" s="582" t="s">
        <v>538</v>
      </c>
      <c r="B2" s="582"/>
      <c r="C2" s="582"/>
      <c r="D2" s="582"/>
      <c r="E2" s="582"/>
      <c r="F2" s="582"/>
      <c r="G2" s="582"/>
      <c r="H2" s="582"/>
      <c r="I2" s="582"/>
      <c r="J2" s="582"/>
    </row>
    <row r="3" spans="1:48" ht="21" x14ac:dyDescent="0.35">
      <c r="A3" s="2"/>
      <c r="B3" s="2"/>
      <c r="C3" s="2"/>
      <c r="D3" s="2"/>
      <c r="E3" s="2"/>
      <c r="F3" s="601" t="s">
        <v>310</v>
      </c>
      <c r="G3" s="601"/>
      <c r="H3" s="601"/>
      <c r="I3" s="601"/>
      <c r="J3" s="601"/>
      <c r="K3" s="601"/>
    </row>
    <row r="4" spans="1:48" ht="15.6" customHeight="1" x14ac:dyDescent="0.2">
      <c r="A4" s="596" t="s">
        <v>30</v>
      </c>
      <c r="B4" s="617" t="s">
        <v>304</v>
      </c>
      <c r="C4" s="637"/>
      <c r="D4" s="638"/>
      <c r="E4" s="617" t="s">
        <v>405</v>
      </c>
      <c r="F4" s="637"/>
      <c r="G4" s="638"/>
      <c r="H4" s="617" t="s">
        <v>431</v>
      </c>
      <c r="I4" s="637"/>
      <c r="J4" s="638"/>
      <c r="K4" s="596" t="s">
        <v>52</v>
      </c>
    </row>
    <row r="5" spans="1:48" ht="15.6" customHeight="1" x14ac:dyDescent="0.2">
      <c r="A5" s="616"/>
      <c r="B5" s="639"/>
      <c r="C5" s="640"/>
      <c r="D5" s="641"/>
      <c r="E5" s="639"/>
      <c r="F5" s="640"/>
      <c r="G5" s="641"/>
      <c r="H5" s="639"/>
      <c r="I5" s="640"/>
      <c r="J5" s="641"/>
      <c r="K5" s="616"/>
    </row>
    <row r="6" spans="1:48" s="258" customFormat="1" ht="15.6" customHeight="1" x14ac:dyDescent="0.25">
      <c r="A6" s="616"/>
      <c r="B6" s="178" t="s">
        <v>3</v>
      </c>
      <c r="C6" s="178" t="s">
        <v>31</v>
      </c>
      <c r="D6" s="178" t="s">
        <v>32</v>
      </c>
      <c r="E6" s="313" t="s">
        <v>3</v>
      </c>
      <c r="F6" s="313" t="s">
        <v>31</v>
      </c>
      <c r="G6" s="313" t="s">
        <v>32</v>
      </c>
      <c r="H6" s="313" t="s">
        <v>3</v>
      </c>
      <c r="I6" s="313" t="s">
        <v>31</v>
      </c>
      <c r="J6" s="313" t="s">
        <v>32</v>
      </c>
      <c r="K6" s="616"/>
    </row>
    <row r="7" spans="1:48" ht="15.75" x14ac:dyDescent="0.2">
      <c r="A7" s="616"/>
      <c r="B7" s="312" t="s">
        <v>4</v>
      </c>
      <c r="C7" s="312" t="s">
        <v>324</v>
      </c>
      <c r="D7" s="312" t="s">
        <v>325</v>
      </c>
      <c r="E7" s="312" t="s">
        <v>4</v>
      </c>
      <c r="F7" s="312" t="s">
        <v>324</v>
      </c>
      <c r="G7" s="312" t="s">
        <v>325</v>
      </c>
      <c r="H7" s="312" t="s">
        <v>4</v>
      </c>
      <c r="I7" s="312" t="s">
        <v>324</v>
      </c>
      <c r="J7" s="312" t="s">
        <v>325</v>
      </c>
      <c r="K7" s="616"/>
    </row>
    <row r="8" spans="1:48" s="71" customFormat="1" ht="15.75" x14ac:dyDescent="0.25">
      <c r="A8" s="25" t="s">
        <v>3</v>
      </c>
      <c r="B8" s="128">
        <v>39383.790054075078</v>
      </c>
      <c r="C8" s="128">
        <v>21495.858820049936</v>
      </c>
      <c r="D8" s="128">
        <v>17887.931234024927</v>
      </c>
      <c r="E8" s="277">
        <v>38576.23203227506</v>
      </c>
      <c r="F8" s="277">
        <v>21031.402676100221</v>
      </c>
      <c r="G8" s="277">
        <v>17544.829356175218</v>
      </c>
      <c r="H8" s="277">
        <v>38548.232384375173</v>
      </c>
      <c r="I8" s="277">
        <v>20987.073609674968</v>
      </c>
      <c r="J8" s="277">
        <v>17561.158774699972</v>
      </c>
      <c r="K8" s="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</row>
    <row r="9" spans="1:48" ht="15.75" x14ac:dyDescent="0.25">
      <c r="A9" s="31" t="s">
        <v>33</v>
      </c>
      <c r="B9" s="227">
        <v>421.16206292499982</v>
      </c>
      <c r="C9" s="227">
        <v>301.94377257499985</v>
      </c>
      <c r="D9" s="227">
        <v>119.21829035000002</v>
      </c>
      <c r="E9" s="227">
        <v>352.60063582499987</v>
      </c>
      <c r="F9" s="227">
        <v>255.23769312499999</v>
      </c>
      <c r="G9" s="227">
        <v>97.362942699999991</v>
      </c>
      <c r="H9" s="227">
        <v>330.66381397500004</v>
      </c>
      <c r="I9" s="227">
        <v>240.10295045000001</v>
      </c>
      <c r="J9" s="227">
        <v>90.560863525000016</v>
      </c>
      <c r="K9" s="31" t="s">
        <v>33</v>
      </c>
    </row>
    <row r="10" spans="1:48" ht="15.75" x14ac:dyDescent="0.25">
      <c r="A10" s="29" t="s">
        <v>34</v>
      </c>
      <c r="B10" s="397">
        <v>716.95625332500083</v>
      </c>
      <c r="C10" s="397">
        <v>472.22116764999987</v>
      </c>
      <c r="D10" s="397">
        <v>244.73508567500011</v>
      </c>
      <c r="E10" s="397">
        <v>641.4318819999994</v>
      </c>
      <c r="F10" s="397">
        <v>422.20503234999978</v>
      </c>
      <c r="G10" s="397">
        <v>219.22684965000008</v>
      </c>
      <c r="H10" s="397">
        <v>595.20218627500003</v>
      </c>
      <c r="I10" s="397">
        <v>385.61986274999992</v>
      </c>
      <c r="J10" s="397">
        <v>209.58232352500008</v>
      </c>
      <c r="K10" s="29" t="s">
        <v>34</v>
      </c>
    </row>
    <row r="11" spans="1:48" ht="15.75" x14ac:dyDescent="0.25">
      <c r="A11" s="29" t="s">
        <v>35</v>
      </c>
      <c r="B11" s="397">
        <v>3521.9762230499896</v>
      </c>
      <c r="C11" s="397">
        <v>2078.9418666000024</v>
      </c>
      <c r="D11" s="397">
        <v>1443.0343564499976</v>
      </c>
      <c r="E11" s="397">
        <v>3219.9141182250119</v>
      </c>
      <c r="F11" s="397">
        <v>1840.8967710999991</v>
      </c>
      <c r="G11" s="397">
        <v>1379.0173471249977</v>
      </c>
      <c r="H11" s="397">
        <v>3195.9336024749978</v>
      </c>
      <c r="I11" s="397">
        <v>1827.2992685749987</v>
      </c>
      <c r="J11" s="397">
        <v>1368.6343339000005</v>
      </c>
      <c r="K11" s="29" t="s">
        <v>35</v>
      </c>
    </row>
    <row r="12" spans="1:48" ht="15.75" x14ac:dyDescent="0.25">
      <c r="A12" s="29" t="s">
        <v>36</v>
      </c>
      <c r="B12" s="397">
        <v>4520.2209373750038</v>
      </c>
      <c r="C12" s="397">
        <v>2486.773219600007</v>
      </c>
      <c r="D12" s="397">
        <v>2033.4477177750005</v>
      </c>
      <c r="E12" s="397">
        <v>4134.9908639500063</v>
      </c>
      <c r="F12" s="397">
        <v>2250.4273621999973</v>
      </c>
      <c r="G12" s="397">
        <v>1884.5635017499928</v>
      </c>
      <c r="H12" s="397">
        <v>4154.4979256999914</v>
      </c>
      <c r="I12" s="397">
        <v>2249.6831690500017</v>
      </c>
      <c r="J12" s="397">
        <v>1904.8147566500011</v>
      </c>
      <c r="K12" s="29" t="s">
        <v>36</v>
      </c>
    </row>
    <row r="13" spans="1:48" ht="15.75" x14ac:dyDescent="0.25">
      <c r="A13" s="29" t="s">
        <v>37</v>
      </c>
      <c r="B13" s="397">
        <v>4738.7783628500101</v>
      </c>
      <c r="C13" s="397">
        <v>2565.722744824991</v>
      </c>
      <c r="D13" s="397">
        <v>2173.0556180250078</v>
      </c>
      <c r="E13" s="397">
        <v>4453.1773308499914</v>
      </c>
      <c r="F13" s="397">
        <v>2389.2445847250051</v>
      </c>
      <c r="G13" s="397">
        <v>2063.9327461249959</v>
      </c>
      <c r="H13" s="397">
        <v>4364.8247333999907</v>
      </c>
      <c r="I13" s="397">
        <v>2331.3727105749995</v>
      </c>
      <c r="J13" s="397">
        <v>2033.4520228250003</v>
      </c>
      <c r="K13" s="29" t="s">
        <v>37</v>
      </c>
    </row>
    <row r="14" spans="1:48" ht="15.75" x14ac:dyDescent="0.25">
      <c r="A14" s="29" t="s">
        <v>38</v>
      </c>
      <c r="B14" s="397">
        <v>4886.9727023750029</v>
      </c>
      <c r="C14" s="397">
        <v>2575.6137249500039</v>
      </c>
      <c r="D14" s="397">
        <v>2311.3589774249913</v>
      </c>
      <c r="E14" s="397">
        <v>4848.9722678749886</v>
      </c>
      <c r="F14" s="397">
        <v>2541.5690312999909</v>
      </c>
      <c r="G14" s="397">
        <v>2307.4032365750095</v>
      </c>
      <c r="H14" s="397">
        <v>4761.0017967750045</v>
      </c>
      <c r="I14" s="397">
        <v>2508.3160494499957</v>
      </c>
      <c r="J14" s="397">
        <v>2252.6857473250029</v>
      </c>
      <c r="K14" s="29" t="s">
        <v>38</v>
      </c>
    </row>
    <row r="15" spans="1:48" ht="15.75" x14ac:dyDescent="0.25">
      <c r="A15" s="29" t="s">
        <v>39</v>
      </c>
      <c r="B15" s="397">
        <v>4871.8035843250045</v>
      </c>
      <c r="C15" s="397">
        <v>2502.5401503000007</v>
      </c>
      <c r="D15" s="397">
        <v>2369.2634340249942</v>
      </c>
      <c r="E15" s="397">
        <v>4861.4525085750138</v>
      </c>
      <c r="F15" s="397">
        <v>2548.0956493750145</v>
      </c>
      <c r="G15" s="397">
        <v>2313.356859200002</v>
      </c>
      <c r="H15" s="397">
        <v>4730.0079131499942</v>
      </c>
      <c r="I15" s="397">
        <v>2487.1579271999954</v>
      </c>
      <c r="J15" s="397">
        <v>2242.8499859499975</v>
      </c>
      <c r="K15" s="29" t="s">
        <v>39</v>
      </c>
    </row>
    <row r="16" spans="1:48" ht="15.75" x14ac:dyDescent="0.25">
      <c r="A16" s="29" t="s">
        <v>40</v>
      </c>
      <c r="B16" s="397">
        <v>4930.9625892500208</v>
      </c>
      <c r="C16" s="397">
        <v>2579.9824875999998</v>
      </c>
      <c r="D16" s="397">
        <v>2350.980101650011</v>
      </c>
      <c r="E16" s="397">
        <v>4921.705712025001</v>
      </c>
      <c r="F16" s="397">
        <v>2576.0938322750089</v>
      </c>
      <c r="G16" s="397">
        <v>2345.6118797500008</v>
      </c>
      <c r="H16" s="397">
        <v>4982.4870701249974</v>
      </c>
      <c r="I16" s="397">
        <v>2598.1832647499937</v>
      </c>
      <c r="J16" s="397">
        <v>2384.3038053749924</v>
      </c>
      <c r="K16" s="29" t="s">
        <v>40</v>
      </c>
    </row>
    <row r="17" spans="1:11" ht="15.75" x14ac:dyDescent="0.25">
      <c r="A17" s="29" t="s">
        <v>41</v>
      </c>
      <c r="B17" s="397">
        <v>4085.1473682250034</v>
      </c>
      <c r="C17" s="397">
        <v>2179.9131665000068</v>
      </c>
      <c r="D17" s="397">
        <v>1905.2342017249991</v>
      </c>
      <c r="E17" s="397">
        <v>4100.3887821249727</v>
      </c>
      <c r="F17" s="397">
        <v>2192.8929275999976</v>
      </c>
      <c r="G17" s="397">
        <v>1907.4958545249999</v>
      </c>
      <c r="H17" s="397">
        <v>4196.6158734000046</v>
      </c>
      <c r="I17" s="397">
        <v>2252.8409910749997</v>
      </c>
      <c r="J17" s="397">
        <v>1943.7748823249997</v>
      </c>
      <c r="K17" s="29" t="s">
        <v>41</v>
      </c>
    </row>
    <row r="18" spans="1:11" ht="15.75" x14ac:dyDescent="0.25">
      <c r="A18" s="29" t="s">
        <v>42</v>
      </c>
      <c r="B18" s="397">
        <v>3294.4517231249929</v>
      </c>
      <c r="C18" s="397">
        <v>1801.0086629499992</v>
      </c>
      <c r="D18" s="397">
        <v>1493.4430601750009</v>
      </c>
      <c r="E18" s="397">
        <v>3311.0599079749927</v>
      </c>
      <c r="F18" s="397">
        <v>1816.3508979750018</v>
      </c>
      <c r="G18" s="397">
        <v>1494.7090100000012</v>
      </c>
      <c r="H18" s="397">
        <v>3406.5506452499922</v>
      </c>
      <c r="I18" s="397">
        <v>1849.1410435499981</v>
      </c>
      <c r="J18" s="397">
        <v>1557.409601699999</v>
      </c>
      <c r="K18" s="29" t="s">
        <v>42</v>
      </c>
    </row>
    <row r="19" spans="1:11" ht="15.75" x14ac:dyDescent="0.25">
      <c r="A19" s="30" t="s">
        <v>43</v>
      </c>
      <c r="B19" s="228">
        <v>3395.3582472499775</v>
      </c>
      <c r="C19" s="228">
        <v>1951.1978564999972</v>
      </c>
      <c r="D19" s="228">
        <v>1444.1603907499966</v>
      </c>
      <c r="E19" s="228">
        <v>3730.5380228499976</v>
      </c>
      <c r="F19" s="228">
        <v>2198.3888940749998</v>
      </c>
      <c r="G19" s="228">
        <v>1532.1491287750014</v>
      </c>
      <c r="H19" s="228">
        <v>3830.4468238499999</v>
      </c>
      <c r="I19" s="228">
        <v>2257.3563722499971</v>
      </c>
      <c r="J19" s="228">
        <v>1573.0904516000001</v>
      </c>
      <c r="K19" s="30" t="s">
        <v>53</v>
      </c>
    </row>
    <row r="20" spans="1:11" ht="18.75" x14ac:dyDescent="0.3">
      <c r="A20" s="23" t="s">
        <v>512</v>
      </c>
      <c r="B20" s="23"/>
      <c r="C20" s="23"/>
      <c r="D20" s="23"/>
      <c r="E20" s="23"/>
      <c r="F20" s="23"/>
      <c r="G20" s="23"/>
      <c r="H20" s="23"/>
    </row>
    <row r="21" spans="1:11" ht="18.75" x14ac:dyDescent="0.3">
      <c r="A21" s="23" t="s">
        <v>513</v>
      </c>
      <c r="B21" s="23"/>
      <c r="C21" s="23"/>
      <c r="D21" s="23"/>
      <c r="E21" s="23"/>
      <c r="F21" s="23"/>
      <c r="G21" s="23"/>
      <c r="H21" s="23"/>
    </row>
    <row r="22" spans="1:11" ht="18" x14ac:dyDescent="0.25">
      <c r="A22" s="32"/>
      <c r="B22" s="32"/>
      <c r="C22" s="32"/>
      <c r="D22" s="32"/>
      <c r="E22" s="32"/>
      <c r="F22" s="32"/>
      <c r="G22" s="32"/>
      <c r="H22" s="32"/>
    </row>
  </sheetData>
  <mergeCells count="8">
    <mergeCell ref="A1:H1"/>
    <mergeCell ref="A2:J2"/>
    <mergeCell ref="K4:K7"/>
    <mergeCell ref="B4:D5"/>
    <mergeCell ref="H4:J5"/>
    <mergeCell ref="A4:A7"/>
    <mergeCell ref="E4:G5"/>
    <mergeCell ref="F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32</vt:i4>
      </vt:variant>
      <vt:variant>
        <vt:lpstr>ช่วงที่มีชื่อ</vt:lpstr>
      </vt:variant>
      <vt:variant>
        <vt:i4>2</vt:i4>
      </vt:variant>
    </vt:vector>
  </HeadingPairs>
  <TitlesOfParts>
    <vt:vector size="34" baseType="lpstr">
      <vt:lpstr>สสช. รวม 41 ตาราง (4+29)</vt:lpstr>
      <vt:lpstr>ตาราง 1.1</vt:lpstr>
      <vt:lpstr>ตาราง 1.2</vt:lpstr>
      <vt:lpstr>ตาราง 1.3</vt:lpstr>
      <vt:lpstr>ตาราง 1.4</vt:lpstr>
      <vt:lpstr>ตาราง 1.4 (ต่อ)</vt:lpstr>
      <vt:lpstr>ตาราง 1.5</vt:lpstr>
      <vt:lpstr>ตาราง 1.6</vt:lpstr>
      <vt:lpstr>ตาราง 1.6 (ต่อ)</vt:lpstr>
      <vt:lpstr>ตาราง 1.7</vt:lpstr>
      <vt:lpstr>ตาราง 1.7 (ต่อ)</vt:lpstr>
      <vt:lpstr>ตาราง 1.8</vt:lpstr>
      <vt:lpstr>ตาราง 1.8 (ต่อ)</vt:lpstr>
      <vt:lpstr>ตาราง 1.9</vt:lpstr>
      <vt:lpstr>ตาราง 1.10</vt:lpstr>
      <vt:lpstr>ตาราง 1.11</vt:lpstr>
      <vt:lpstr>ตาราง 1.11 (ต่อ)</vt:lpstr>
      <vt:lpstr>ตาราง 1.12</vt:lpstr>
      <vt:lpstr>ตาราง 1.13</vt:lpstr>
      <vt:lpstr>ตาราง 1.14</vt:lpstr>
      <vt:lpstr>ตาราง 1.15</vt:lpstr>
      <vt:lpstr>ตาราง 1.16</vt:lpstr>
      <vt:lpstr>ตาราง 1.17</vt:lpstr>
      <vt:lpstr>1.17</vt:lpstr>
      <vt:lpstr>ตาราง 1.17 (ต่อ)</vt:lpstr>
      <vt:lpstr>ตาราง 1.18</vt:lpstr>
      <vt:lpstr>ตาราง 1.18 (ต่อ)</vt:lpstr>
      <vt:lpstr>ตาราง 1.19</vt:lpstr>
      <vt:lpstr>ตาราง 1.20</vt:lpstr>
      <vt:lpstr>ตาราง 1.21</vt:lpstr>
      <vt:lpstr>ตาราง 1.22 (1,2)</vt:lpstr>
      <vt:lpstr>ตาราง 1.23</vt:lpstr>
      <vt:lpstr>'ตาราง 1.23'!OLE_LINK1</vt:lpstr>
      <vt:lpstr>'ตาราง 1.6'!OLE_LINK36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2016-09-16T02:49:45Z</cp:lastPrinted>
  <dcterms:created xsi:type="dcterms:W3CDTF">2013-08-08T07:24:15Z</dcterms:created>
  <dcterms:modified xsi:type="dcterms:W3CDTF">2016-09-16T02:50:18Z</dcterms:modified>
</cp:coreProperties>
</file>